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IOM DATA from 22-06-022\SINDH\BOQs to procurement 13.12\Without Price\"/>
    </mc:Choice>
  </mc:AlternateContent>
  <xr:revisionPtr revIDLastSave="0" documentId="13_ncr:1_{5F376899-69D2-454F-89E7-2A40FABC8AAC}" xr6:coauthVersionLast="47" xr6:coauthVersionMax="47" xr10:uidLastSave="{00000000-0000-0000-0000-000000000000}"/>
  <bookViews>
    <workbookView xWindow="-110" yWindow="-110" windowWidth="19420" windowHeight="10420" xr2:uid="{77971802-4CA6-4233-A8FF-65116457AF1F}"/>
  </bookViews>
  <sheets>
    <sheet name="Project-2 BOQ Without Rates" sheetId="10" r:id="rId1"/>
    <sheet name="Project-2 Measurement Sheet" sheetId="8" r:id="rId2"/>
  </sheets>
  <definedNames>
    <definedName name="_xlnm.Print_Area" localSheetId="1">'Project-2 Measurement Sheet'!$A$1:$H$56</definedName>
    <definedName name="_xlnm.Print_Titles" localSheetId="1">'Project-2 Measurement Sheet'!$1:$3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0" l="1"/>
  <c r="C30" i="10" l="1"/>
  <c r="F30" i="10" s="1"/>
  <c r="C27" i="10"/>
  <c r="F27" i="10" s="1"/>
  <c r="C26" i="10"/>
  <c r="F26" i="10" s="1"/>
  <c r="C25" i="10"/>
  <c r="F25" i="10" s="1"/>
  <c r="C24" i="10"/>
  <c r="F24" i="10" s="1"/>
  <c r="C23" i="10"/>
  <c r="F23" i="10" s="1"/>
  <c r="F19" i="10"/>
  <c r="C15" i="10"/>
  <c r="F15" i="10" s="1"/>
  <c r="C12" i="10"/>
  <c r="F12" i="10" s="1"/>
  <c r="C8" i="10"/>
  <c r="F8" i="10" s="1"/>
  <c r="C7" i="10"/>
  <c r="F7" i="10" s="1"/>
  <c r="C6" i="10"/>
  <c r="F6" i="10" s="1"/>
  <c r="F31" i="10" l="1"/>
  <c r="G39" i="8"/>
  <c r="G47" i="8"/>
  <c r="G43" i="8"/>
  <c r="G35" i="8"/>
  <c r="G8" i="8"/>
  <c r="G16" i="8"/>
  <c r="G25" i="8" l="1"/>
  <c r="G52" i="8"/>
  <c r="G48" i="8"/>
  <c r="G44" i="8"/>
  <c r="G38" i="8"/>
  <c r="G36" i="8"/>
  <c r="G30" i="8"/>
  <c r="G29" i="8"/>
  <c r="G19" i="8"/>
  <c r="G20" i="8" s="1"/>
  <c r="G15" i="8"/>
  <c r="G14" i="8"/>
  <c r="G10" i="8"/>
  <c r="G7" i="8"/>
  <c r="G6" i="8"/>
  <c r="G17" i="8" l="1"/>
  <c r="G9" i="8"/>
  <c r="G11" i="8" s="1"/>
  <c r="G40" i="8"/>
</calcChain>
</file>

<file path=xl/sharedStrings.xml><?xml version="1.0" encoding="utf-8"?>
<sst xmlns="http://schemas.openxmlformats.org/spreadsheetml/2006/main" count="188" uniqueCount="90">
  <si>
    <t>Sno</t>
  </si>
  <si>
    <t xml:space="preserve">Description </t>
  </si>
  <si>
    <t>Quantity</t>
  </si>
  <si>
    <t xml:space="preserve">Unit </t>
  </si>
  <si>
    <t xml:space="preserve">Rate </t>
  </si>
  <si>
    <t>Amount</t>
  </si>
  <si>
    <t>Lift 0' to 5'</t>
  </si>
  <si>
    <t>Lift 5' to 8'</t>
  </si>
  <si>
    <t>Lift 8' to 11'</t>
  </si>
  <si>
    <t>Excavation</t>
  </si>
  <si>
    <t>Manholes</t>
  </si>
  <si>
    <t>Maholes with increase in depth (i-e depth more than 5 ft)</t>
  </si>
  <si>
    <t>RCC Pipe</t>
  </si>
  <si>
    <t>18" Dia</t>
  </si>
  <si>
    <t>15" Dia</t>
  </si>
  <si>
    <t>Full hire charges of the pumping set per day including of wages of driver and assistant. Fuel or Electric energy plateforms required for placing pumps etc at lower depth with suction and delivery pipes for pumping out water found at varios depth from trenches including cost of creation and dismantaling completion of the job. Hire charges of pumping set upto 10 HP pump out water pump 10' deep trenches.</t>
  </si>
  <si>
    <t>Pumping Machine</t>
  </si>
  <si>
    <t>S No</t>
  </si>
  <si>
    <t xml:space="preserve">No </t>
  </si>
  <si>
    <t>Dimenssions</t>
  </si>
  <si>
    <t>L</t>
  </si>
  <si>
    <t>B</t>
  </si>
  <si>
    <t>D</t>
  </si>
  <si>
    <t xml:space="preserve">Quantity </t>
  </si>
  <si>
    <t>Remarks</t>
  </si>
  <si>
    <t>Lift 5' - 8'</t>
  </si>
  <si>
    <t>15" dia Additional street</t>
  </si>
  <si>
    <t>Total</t>
  </si>
  <si>
    <t>(Ft)</t>
  </si>
  <si>
    <t>18" Dia pipe Junction point to KWSB main line</t>
  </si>
  <si>
    <t>15 " Dia pipe from Masjid Osmania to junction point</t>
  </si>
  <si>
    <t>Lift 0' -  5'</t>
  </si>
  <si>
    <t>Lift  8' - 11'</t>
  </si>
  <si>
    <t>Cu .ft</t>
  </si>
  <si>
    <t>1.1.1</t>
  </si>
  <si>
    <t>1.1.2</t>
  </si>
  <si>
    <t>1.1.3</t>
  </si>
  <si>
    <t>1.2.1</t>
  </si>
  <si>
    <t>1.2.2</t>
  </si>
  <si>
    <t>1.2.3</t>
  </si>
  <si>
    <t>1.3.1</t>
  </si>
  <si>
    <t>_</t>
  </si>
  <si>
    <t>Nos</t>
  </si>
  <si>
    <t>Providing and Laying RCC pipe with rubber ring joint and fitting in trenches</t>
  </si>
  <si>
    <t>Removal of Exsisting RCC Pipe</t>
  </si>
  <si>
    <t>12 " Dia pipe from Masjid Osmania to junction point</t>
  </si>
  <si>
    <t>Deduction of exsisting line of 12" Dia</t>
  </si>
  <si>
    <t>G. Total</t>
  </si>
  <si>
    <t>Additional depth of manholes i-e more than 5'</t>
  </si>
  <si>
    <t>Rft</t>
  </si>
  <si>
    <t>18" Dia (5' - 11')</t>
  </si>
  <si>
    <t>15" Dia (5' - 8')</t>
  </si>
  <si>
    <t>Manholes of 4' Dia without CI frame at 5' clear depth</t>
  </si>
  <si>
    <t xml:space="preserve">RCC manhole covers of 21" dia </t>
  </si>
  <si>
    <t>4.1.1</t>
  </si>
  <si>
    <t>4.1.2</t>
  </si>
  <si>
    <t>RCC manhole ring slab 21" dia (Inside) and 36" dia (outside)</t>
  </si>
  <si>
    <t>Making Connection with existing manholes</t>
  </si>
  <si>
    <t>Pumping Equipment</t>
  </si>
  <si>
    <t>5.1.1</t>
  </si>
  <si>
    <t>Hiring of pumping Equipment along with opreator</t>
  </si>
  <si>
    <t>Days</t>
  </si>
  <si>
    <t>(1.25 x1.25)</t>
  </si>
  <si>
    <t>Removal of exsisting pipe line</t>
  </si>
  <si>
    <t>Making Connection with exsisting manholes including the cost of cutting holes in walls making them good in cement concrete 1:2:4 and making the required channel etc complete.</t>
  </si>
  <si>
    <t>Removal of existing pipe line, carefully removing existing rcc pipe line from the trenchs, and shifting to the area near to the site as instructed by Engineer.</t>
  </si>
  <si>
    <t>Cu ft</t>
  </si>
  <si>
    <t>Total Cost in Rupees</t>
  </si>
  <si>
    <t>Manufacturing , supplying, shifting and fixing of RCC ring slab of 21 " dia (inside) and 36" dia (outside) 7.5" width and 6" thick including 3/8" dia tor bars two concrete ring with 3/8 " dia 8 nos cross linked bars welded and two sunk type hooks casted in a (1:1) (1:2:3) concrete with embeded 15 kg C.I frame in perfect position including transportation charges for an average lend of 20 km per trip from casting yard to site.</t>
  </si>
  <si>
    <t>Total Soft Soil</t>
  </si>
  <si>
    <t>Manufacturing and supplying of RCC manhole cover 21" dia in and  3" deep in RCC (1:2:4) at center reinforce with 1/2 " dia for steel bar at 4" c/c welded to 3/16 " thick 2" wide M.S plate two hook of 3/8 " dia tor bar including compaction, curing and transportation within 10 mile.</t>
  </si>
  <si>
    <t>1.1.4</t>
  </si>
  <si>
    <t>Providing an laying RCC Pipe ASTM C-76 class II wall B with rubber ring joints and fittings in trenches Including cutting, fitting and jointing with rubber ring. Including testing with water to specified pressure.</t>
  </si>
  <si>
    <t>Benching/ Lean Concrete</t>
  </si>
  <si>
    <t xml:space="preserve">Laying of PCC concrete (1:4:8) where ever it is required  </t>
  </si>
  <si>
    <t>5.1.2</t>
  </si>
  <si>
    <t>5.2.1</t>
  </si>
  <si>
    <t>5.2.2</t>
  </si>
  <si>
    <t>5.3.1</t>
  </si>
  <si>
    <t>5.5.1</t>
  </si>
  <si>
    <t>5.5.2</t>
  </si>
  <si>
    <t>Lean Concrete (1:4:8)</t>
  </si>
  <si>
    <t>Laying Lean Concrete (1:4:8)  PCC 4" under RCC pipeline where ever it is required.</t>
  </si>
  <si>
    <t>Improvement of existing sewerage pipeline network in Jhangabad area.</t>
  </si>
  <si>
    <t>Cu.ft</t>
  </si>
  <si>
    <t>Earthwork</t>
  </si>
  <si>
    <t>Excavation and Backfiling work for Sewerage pipeline in trenches and pits in all kind of soft soils  including trimming and dressing sides to true alignment and shape. Leveling of beds of tenches to correct level and grade cutting joint holes. Disposal of surplus earth within a one chain as directed by Engineer in charge.Backifiling in 6" thick layers with excavated material including watering to full compaction and ramming . Providing fence guard light flag and temporary crossing for non vehicular traffic where ever required lift up to 5 ft (1.52m) and lead up to one chain (30.5m )</t>
  </si>
  <si>
    <t xml:space="preserve">Constructing manhole at every 100 RFT for 18" dia and at every 70 Rft for 15" dia. Manhole of 4ft dia inside having 5 ft clear depth, cast in situ in C.C (1:2:4) walls upon lean C.C (1:4:8) 4" thick and foundation C.C (1:2:4)  6" thick in benching. C.P (1:3) on inside walls and surface of channel benching including making required number of main branches channels 3/4 " dia bars. Excavation of all kinds of soil, backfilling and disposal of excavated stuff etc complete, as per design and instruction of engineer . </t>
  </si>
  <si>
    <r>
      <rPr>
        <b/>
        <sz val="10"/>
        <rFont val="Times New Roman"/>
        <family val="1"/>
      </rPr>
      <t>General Note/Specifications:-</t>
    </r>
    <r>
      <rPr>
        <sz val="10"/>
        <rFont val="Times New Roman"/>
        <family val="1"/>
      </rPr>
      <t xml:space="preserve">
i).Payment will be made to vendor as per Actual work done on site.And Vendor will submit MB of All Work done on site on Completion.
ii).Prior start of any Activities the materials sample must be approved from Engineer In charge and approved material will be used.
iii). All Activities will be done As per Engineering Standards and Govt of Sindh/KWSB Specifications.
iv). Govt Approved brands will be used and strictly follow the instructions.
V).If Any changes would require on site ,would be review and approve by Engineer In charge prior Execution.
VI).The price includes all builders’ Works, making good and reinstatement including necessary materials and workmanship as well as removal of unwanted materials to dump sites and tronsportation cost, as per instruction of Engineer Inchrage.
Vii.As per national policy “The children under the age of 18 years cannot be employed and not be involve at any stage of construction- Process.
Viii)All HSSE related protocols should be followed by vendor on site and the cost of HSSE should include in quoted rates.
iX).Vendor is obligated to provide PPEs such as high vis vests, safety goggles, shoes,hard hats and safety harnesses to construction site workers and the Cost should inculde in the items Quoted Rates.</t>
    </r>
  </si>
  <si>
    <t>RFT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</si>
</sst>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Times New Roman"/>
      <family val="1"/>
    </font>
    <font>
      <b/>
      <sz val="12"/>
      <color theme="1"/>
      <name val="Times New Roman"/>
      <family val="1"/>
    </font>
    <font>
      <sz val="11"/>
      <color theme="1"/>
      <name val="Times New Roman"/>
      <family val="1"/>
    </font>
    <font>
      <sz val="12"/>
      <color theme="1"/>
      <name val="Times New Roman"/>
      <family val="1"/>
    </font>
    <font>
      <i/>
      <sz val="11"/>
      <color theme="1"/>
      <name val="Calibri"/>
      <family val="2"/>
      <scheme val="minor"/>
    </font>
    <font>
      <b/>
      <i/>
      <sz val="11"/>
      <color theme="1"/>
      <name val="Calibri"/>
      <family val="2"/>
      <scheme val="minor"/>
    </font>
    <font>
      <b/>
      <i/>
      <sz val="11"/>
      <color theme="1"/>
      <name val="Times New Roman"/>
      <family val="1"/>
    </font>
    <font>
      <i/>
      <sz val="11"/>
      <color theme="1"/>
      <name val="Times New Roman"/>
      <family val="1"/>
    </font>
    <font>
      <sz val="10"/>
      <name val="Times New Roman"/>
      <family val="1"/>
    </font>
    <font>
      <b/>
      <sz val="10"/>
      <name val="Times New Roman"/>
      <family val="1"/>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auto="1"/>
      </left>
      <right style="medium">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108">
    <xf numFmtId="0" fontId="0" fillId="0" borderId="0" xfId="0"/>
    <xf numFmtId="0" fontId="0" fillId="0" borderId="0" xfId="0" applyAlignment="1">
      <alignment horizontal="center"/>
    </xf>
    <xf numFmtId="0" fontId="0" fillId="0" borderId="3" xfId="0" applyBorder="1"/>
    <xf numFmtId="0" fontId="0" fillId="0" borderId="6" xfId="0" applyBorder="1"/>
    <xf numFmtId="0" fontId="0" fillId="0" borderId="0" xfId="0" applyAlignment="1">
      <alignment horizontal="center" vertical="center"/>
    </xf>
    <xf numFmtId="0" fontId="7" fillId="0" borderId="0" xfId="0" applyFont="1"/>
    <xf numFmtId="0" fontId="4" fillId="0" borderId="6" xfId="0" applyFont="1" applyBorder="1" applyAlignment="1">
      <alignment horizontal="center"/>
    </xf>
    <xf numFmtId="0" fontId="4" fillId="0" borderId="6" xfId="0" applyFont="1" applyBorder="1" applyAlignment="1">
      <alignment horizontal="left" wrapText="1"/>
    </xf>
    <xf numFmtId="0" fontId="4" fillId="0" borderId="6" xfId="0" applyFont="1" applyBorder="1" applyAlignment="1">
      <alignment wrapText="1"/>
    </xf>
    <xf numFmtId="0" fontId="4" fillId="0" borderId="6" xfId="0" applyFont="1" applyBorder="1"/>
    <xf numFmtId="0" fontId="3" fillId="0" borderId="21" xfId="0" applyFont="1" applyBorder="1" applyAlignment="1">
      <alignment horizontal="center"/>
    </xf>
    <xf numFmtId="0" fontId="3" fillId="0" borderId="27" xfId="0" applyFont="1" applyBorder="1" applyAlignment="1">
      <alignment horizontal="center"/>
    </xf>
    <xf numFmtId="0" fontId="2" fillId="0" borderId="8"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4" fillId="0" borderId="1" xfId="0" applyFont="1" applyBorder="1"/>
    <xf numFmtId="0" fontId="2" fillId="0" borderId="8" xfId="0" applyFont="1" applyBorder="1" applyAlignment="1">
      <alignment horizontal="center" wrapText="1"/>
    </xf>
    <xf numFmtId="0" fontId="4" fillId="0" borderId="23" xfId="0" applyFont="1" applyBorder="1"/>
    <xf numFmtId="0" fontId="4" fillId="0" borderId="5" xfId="0" applyFont="1" applyBorder="1"/>
    <xf numFmtId="0" fontId="0" fillId="0" borderId="14" xfId="0" applyBorder="1"/>
    <xf numFmtId="0" fontId="4" fillId="0" borderId="14" xfId="0" applyFont="1" applyBorder="1"/>
    <xf numFmtId="0" fontId="4" fillId="0" borderId="28" xfId="0" applyFont="1" applyBorder="1"/>
    <xf numFmtId="43" fontId="4" fillId="0" borderId="29" xfId="1" applyFont="1" applyBorder="1"/>
    <xf numFmtId="43" fontId="4" fillId="0" borderId="30" xfId="1" applyFont="1" applyBorder="1"/>
    <xf numFmtId="43" fontId="4" fillId="0" borderId="14" xfId="1" applyFont="1" applyBorder="1"/>
    <xf numFmtId="0" fontId="4" fillId="0" borderId="32" xfId="0" applyFont="1" applyBorder="1"/>
    <xf numFmtId="0" fontId="4" fillId="0" borderId="32" xfId="0" applyFont="1" applyBorder="1" applyAlignment="1">
      <alignment horizontal="center"/>
    </xf>
    <xf numFmtId="43" fontId="4" fillId="0" borderId="33" xfId="1" applyFont="1" applyBorder="1"/>
    <xf numFmtId="0" fontId="2" fillId="0" borderId="20" xfId="0" applyFont="1" applyBorder="1" applyAlignment="1">
      <alignment horizont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9" fillId="0" borderId="14" xfId="0" applyFont="1" applyBorder="1" applyAlignment="1">
      <alignment horizontal="left"/>
    </xf>
    <xf numFmtId="0" fontId="4" fillId="0" borderId="7"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horizontal="right" vertical="center"/>
    </xf>
    <xf numFmtId="0" fontId="2" fillId="0" borderId="24" xfId="0" applyFont="1" applyBorder="1" applyAlignment="1">
      <alignment vertical="center"/>
    </xf>
    <xf numFmtId="0" fontId="4" fillId="0" borderId="13" xfId="0" applyFont="1" applyBorder="1"/>
    <xf numFmtId="0" fontId="8" fillId="0" borderId="6" xfId="0" applyFont="1" applyBorder="1" applyAlignment="1">
      <alignment vertical="center"/>
    </xf>
    <xf numFmtId="0" fontId="2" fillId="0" borderId="6" xfId="0" applyFont="1" applyBorder="1" applyAlignment="1">
      <alignment vertical="center"/>
    </xf>
    <xf numFmtId="0" fontId="9" fillId="0" borderId="6" xfId="0" applyFont="1" applyBorder="1"/>
    <xf numFmtId="0" fontId="2" fillId="0" borderId="23" xfId="0" applyFont="1" applyBorder="1" applyAlignment="1">
      <alignment vertical="center"/>
    </xf>
    <xf numFmtId="0" fontId="2" fillId="0" borderId="19" xfId="0" applyFont="1" applyBorder="1"/>
    <xf numFmtId="0" fontId="4" fillId="0" borderId="23" xfId="0" applyFont="1" applyBorder="1" applyAlignment="1">
      <alignment vertical="center"/>
    </xf>
    <xf numFmtId="0" fontId="2" fillId="0" borderId="6" xfId="0" applyFont="1" applyBorder="1" applyAlignment="1">
      <alignment horizontal="center"/>
    </xf>
    <xf numFmtId="0" fontId="2" fillId="0" borderId="21" xfId="0" applyFont="1" applyBorder="1" applyAlignment="1">
      <alignment vertical="center"/>
    </xf>
    <xf numFmtId="0" fontId="4" fillId="0" borderId="6" xfId="0" applyFont="1" applyBorder="1" applyAlignment="1">
      <alignment horizontal="right"/>
    </xf>
    <xf numFmtId="0" fontId="9" fillId="0" borderId="14" xfId="0" applyFont="1" applyBorder="1"/>
    <xf numFmtId="0" fontId="2" fillId="0" borderId="8" xfId="0" applyFont="1" applyBorder="1"/>
    <xf numFmtId="0" fontId="4" fillId="0" borderId="13" xfId="0" applyFont="1" applyBorder="1" applyAlignment="1">
      <alignment vertical="center"/>
    </xf>
    <xf numFmtId="0" fontId="4" fillId="0" borderId="34" xfId="0" applyFont="1" applyBorder="1"/>
    <xf numFmtId="0" fontId="4" fillId="0" borderId="16" xfId="0" applyFont="1" applyBorder="1"/>
    <xf numFmtId="0" fontId="4" fillId="0" borderId="18" xfId="0" applyFont="1" applyBorder="1"/>
    <xf numFmtId="0" fontId="2" fillId="0" borderId="26" xfId="0" applyFont="1" applyBorder="1"/>
    <xf numFmtId="0" fontId="2" fillId="0" borderId="26" xfId="0" applyFont="1" applyBorder="1" applyAlignment="1">
      <alignment horizontal="center"/>
    </xf>
    <xf numFmtId="0" fontId="4" fillId="0" borderId="35" xfId="0" applyFont="1" applyBorder="1"/>
    <xf numFmtId="0" fontId="2" fillId="0" borderId="25" xfId="0" applyFont="1" applyBorder="1" applyAlignment="1">
      <alignment vertical="center"/>
    </xf>
    <xf numFmtId="0" fontId="4" fillId="0" borderId="15" xfId="0" applyFont="1" applyBorder="1"/>
    <xf numFmtId="0" fontId="4" fillId="0" borderId="36" xfId="0" applyFont="1" applyBorder="1" applyAlignment="1">
      <alignment horizontal="center"/>
    </xf>
    <xf numFmtId="0" fontId="4" fillId="0" borderId="4" xfId="0" applyFont="1" applyBorder="1" applyAlignment="1">
      <alignment horizontal="center"/>
    </xf>
    <xf numFmtId="0" fontId="4" fillId="0" borderId="23" xfId="0" applyFont="1" applyBorder="1" applyAlignment="1">
      <alignment horizontal="center"/>
    </xf>
    <xf numFmtId="0" fontId="4" fillId="0" borderId="4" xfId="0" applyFont="1" applyBorder="1"/>
    <xf numFmtId="0" fontId="4" fillId="0" borderId="23" xfId="0" applyFont="1" applyBorder="1" applyAlignment="1">
      <alignment horizontal="left" wrapText="1"/>
    </xf>
    <xf numFmtId="0" fontId="4" fillId="0" borderId="4" xfId="0" applyFont="1" applyBorder="1" applyAlignment="1">
      <alignment horizontal="left" wrapText="1"/>
    </xf>
    <xf numFmtId="0" fontId="3" fillId="0" borderId="37" xfId="0" applyFont="1" applyBorder="1" applyAlignment="1">
      <alignment horizontal="center"/>
    </xf>
    <xf numFmtId="43" fontId="0" fillId="0" borderId="0" xfId="0" applyNumberFormat="1"/>
    <xf numFmtId="43" fontId="8" fillId="0" borderId="26" xfId="1" applyFont="1" applyBorder="1"/>
    <xf numFmtId="0" fontId="4" fillId="0" borderId="0" xfId="0" applyFont="1" applyAlignment="1">
      <alignment horizontal="center"/>
    </xf>
    <xf numFmtId="0" fontId="8" fillId="0" borderId="0" xfId="0" applyFont="1" applyAlignment="1">
      <alignment horizontal="right" vertical="center"/>
    </xf>
    <xf numFmtId="0" fontId="4" fillId="0" borderId="0" xfId="0" applyFont="1" applyAlignment="1">
      <alignment wrapText="1"/>
    </xf>
    <xf numFmtId="0" fontId="4" fillId="0" borderId="0" xfId="0" applyFont="1"/>
    <xf numFmtId="0" fontId="4" fillId="0" borderId="41" xfId="0" applyFont="1" applyBorder="1"/>
    <xf numFmtId="0" fontId="9" fillId="0" borderId="18" xfId="0" applyFont="1" applyBorder="1"/>
    <xf numFmtId="0" fontId="3" fillId="0" borderId="19" xfId="0" applyFont="1" applyBorder="1" applyAlignment="1">
      <alignment horizontal="center"/>
    </xf>
    <xf numFmtId="0" fontId="5" fillId="0" borderId="22" xfId="0" applyFont="1" applyBorder="1" applyAlignment="1">
      <alignment horizontal="center"/>
    </xf>
    <xf numFmtId="0" fontId="5" fillId="0" borderId="20" xfId="0" applyFont="1" applyBorder="1" applyAlignment="1">
      <alignment horizontal="center"/>
    </xf>
    <xf numFmtId="0" fontId="2" fillId="0" borderId="34" xfId="0" applyFont="1" applyBorder="1" applyAlignment="1">
      <alignment horizontal="center"/>
    </xf>
    <xf numFmtId="0" fontId="2" fillId="0" borderId="38" xfId="0" applyFont="1" applyBorder="1" applyAlignment="1">
      <alignment horizontal="center"/>
    </xf>
    <xf numFmtId="0" fontId="7" fillId="0" borderId="0" xfId="0" applyFont="1" applyAlignment="1">
      <alignment horizontal="right"/>
    </xf>
    <xf numFmtId="0" fontId="6" fillId="0" borderId="0" xfId="0" applyFont="1" applyAlignment="1">
      <alignment horizontal="righ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3" fillId="0" borderId="23" xfId="0" applyFont="1" applyBorder="1" applyAlignment="1">
      <alignment horizontal="center"/>
    </xf>
    <xf numFmtId="0" fontId="3" fillId="0" borderId="6" xfId="0" applyFont="1" applyBorder="1" applyAlignment="1">
      <alignment horizontal="center"/>
    </xf>
    <xf numFmtId="0" fontId="3" fillId="0" borderId="14" xfId="0" applyFont="1" applyBorder="1" applyAlignment="1">
      <alignment horizontal="center"/>
    </xf>
    <xf numFmtId="0" fontId="10" fillId="2" borderId="42" xfId="0" applyFont="1" applyFill="1" applyBorder="1" applyAlignment="1">
      <alignment horizontal="left" vertical="top" wrapText="1"/>
    </xf>
    <xf numFmtId="0" fontId="4" fillId="0" borderId="39"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left"/>
    </xf>
    <xf numFmtId="0" fontId="4" fillId="0" borderId="40" xfId="0" applyFont="1" applyBorder="1" applyAlignment="1">
      <alignment horizontal="left"/>
    </xf>
    <xf numFmtId="0" fontId="4" fillId="0" borderId="31" xfId="0" applyFont="1" applyBorder="1" applyAlignment="1">
      <alignment horizontal="left" vertical="center"/>
    </xf>
    <xf numFmtId="0" fontId="4" fillId="0" borderId="28" xfId="0" applyFont="1" applyBorder="1" applyAlignment="1">
      <alignment horizontal="left"/>
    </xf>
    <xf numFmtId="0" fontId="4" fillId="0" borderId="28" xfId="0" applyFont="1" applyBorder="1" applyAlignment="1">
      <alignment horizontal="left" vertical="center"/>
    </xf>
    <xf numFmtId="0" fontId="4" fillId="0" borderId="40" xfId="0" applyFont="1" applyBorder="1" applyAlignment="1">
      <alignment horizontal="left" vertical="center"/>
    </xf>
    <xf numFmtId="0" fontId="4" fillId="0" borderId="15" xfId="0" applyFont="1" applyBorder="1" applyAlignment="1">
      <alignment horizontal="left" vertical="center"/>
    </xf>
    <xf numFmtId="0" fontId="5" fillId="0" borderId="28"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9D34B-137D-4F2F-9256-8E13B0B8308D}">
  <dimension ref="A1:L31"/>
  <sheetViews>
    <sheetView tabSelected="1" topLeftCell="A26" zoomScaleNormal="100" workbookViewId="0">
      <selection activeCell="B5" sqref="B5"/>
    </sheetView>
  </sheetViews>
  <sheetFormatPr defaultRowHeight="14.5" x14ac:dyDescent="0.35"/>
  <cols>
    <col min="1" max="1" width="4.90625" bestFit="1" customWidth="1"/>
    <col min="2" max="2" width="63.1796875" customWidth="1"/>
    <col min="3" max="3" width="11.453125" customWidth="1"/>
    <col min="4" max="4" width="11.26953125" customWidth="1"/>
    <col min="6" max="6" width="14.54296875" bestFit="1" customWidth="1"/>
    <col min="8" max="9" width="10.08984375" bestFit="1" customWidth="1"/>
  </cols>
  <sheetData>
    <row r="1" spans="1:12" ht="16" thickBot="1" x14ac:dyDescent="0.4">
      <c r="A1" s="77" t="s">
        <v>83</v>
      </c>
      <c r="B1" s="78"/>
      <c r="C1" s="78"/>
      <c r="D1" s="78"/>
      <c r="E1" s="78"/>
      <c r="F1" s="79"/>
    </row>
    <row r="2" spans="1:12" ht="16" thickBot="1" x14ac:dyDescent="0.4">
      <c r="A2" s="68" t="s">
        <v>0</v>
      </c>
      <c r="B2" s="10" t="s">
        <v>1</v>
      </c>
      <c r="C2" s="10" t="s">
        <v>2</v>
      </c>
      <c r="D2" s="10" t="s">
        <v>3</v>
      </c>
      <c r="E2" s="10" t="s">
        <v>4</v>
      </c>
      <c r="F2" s="11" t="s">
        <v>5</v>
      </c>
    </row>
    <row r="3" spans="1:12" ht="264.5" customHeight="1" thickBot="1" x14ac:dyDescent="0.4">
      <c r="A3" s="107"/>
      <c r="B3" s="97" t="s">
        <v>88</v>
      </c>
      <c r="C3" s="94"/>
      <c r="D3" s="95"/>
      <c r="E3" s="95"/>
      <c r="F3" s="96"/>
    </row>
    <row r="4" spans="1:12" ht="15" thickBot="1" x14ac:dyDescent="0.4">
      <c r="A4" s="98">
        <v>1</v>
      </c>
      <c r="B4" s="12" t="s">
        <v>85</v>
      </c>
      <c r="C4" s="17"/>
      <c r="D4" s="9"/>
      <c r="E4" s="3"/>
      <c r="F4" s="19"/>
    </row>
    <row r="5" spans="1:12" ht="91" x14ac:dyDescent="0.35">
      <c r="A5" s="99">
        <v>1.1000000000000001</v>
      </c>
      <c r="B5" s="97" t="s">
        <v>86</v>
      </c>
      <c r="C5" s="9"/>
      <c r="D5" s="6"/>
      <c r="E5" s="9"/>
      <c r="F5" s="20"/>
    </row>
    <row r="6" spans="1:12" x14ac:dyDescent="0.35">
      <c r="A6" s="100" t="s">
        <v>34</v>
      </c>
      <c r="B6" s="62" t="s">
        <v>6</v>
      </c>
      <c r="C6" s="18">
        <f>'Project-2 Measurement Sheet'!G11</f>
        <v>55476.87</v>
      </c>
      <c r="D6" s="14" t="s">
        <v>66</v>
      </c>
      <c r="E6" s="18"/>
      <c r="F6" s="22">
        <f>E6*C6</f>
        <v>0</v>
      </c>
    </row>
    <row r="7" spans="1:12" s="2" customFormat="1" x14ac:dyDescent="0.35">
      <c r="A7" s="101" t="s">
        <v>35</v>
      </c>
      <c r="B7" s="63" t="s">
        <v>7</v>
      </c>
      <c r="C7" s="15">
        <f>'Project-2 Measurement Sheet'!G17</f>
        <v>27375</v>
      </c>
      <c r="D7" s="13" t="s">
        <v>66</v>
      </c>
      <c r="E7" s="15"/>
      <c r="F7" s="22">
        <f>E7*C7</f>
        <v>0</v>
      </c>
    </row>
    <row r="8" spans="1:12" x14ac:dyDescent="0.35">
      <c r="A8" s="101" t="s">
        <v>36</v>
      </c>
      <c r="B8" s="63" t="s">
        <v>8</v>
      </c>
      <c r="C8" s="15">
        <f>'Project-2 Measurement Sheet'!G20</f>
        <v>7200</v>
      </c>
      <c r="D8" s="13" t="s">
        <v>66</v>
      </c>
      <c r="E8" s="15"/>
      <c r="F8" s="23">
        <f>E8*C8</f>
        <v>0</v>
      </c>
      <c r="K8" s="2"/>
      <c r="L8" s="2"/>
    </row>
    <row r="9" spans="1:12" x14ac:dyDescent="0.35">
      <c r="A9" s="100"/>
      <c r="B9" s="64"/>
      <c r="C9" s="9"/>
      <c r="D9" s="6"/>
      <c r="E9" s="9"/>
      <c r="F9" s="24"/>
      <c r="K9" s="2"/>
      <c r="L9" s="2"/>
    </row>
    <row r="10" spans="1:12" ht="15" thickBot="1" x14ac:dyDescent="0.4">
      <c r="A10" s="100"/>
      <c r="B10" s="64"/>
      <c r="C10" s="9"/>
      <c r="D10" s="6"/>
      <c r="E10" s="9"/>
      <c r="F10" s="24"/>
      <c r="K10" s="2"/>
      <c r="L10" s="2"/>
    </row>
    <row r="11" spans="1:12" ht="15" thickBot="1" x14ac:dyDescent="0.4">
      <c r="A11" s="102">
        <v>2</v>
      </c>
      <c r="B11" s="12" t="s">
        <v>63</v>
      </c>
      <c r="C11" s="15"/>
      <c r="D11" s="13"/>
      <c r="E11" s="15"/>
      <c r="F11" s="23"/>
    </row>
    <row r="12" spans="1:12" ht="26" x14ac:dyDescent="0.35">
      <c r="A12" s="103">
        <v>2.1</v>
      </c>
      <c r="B12" s="97" t="s">
        <v>65</v>
      </c>
      <c r="C12" s="15">
        <f>'Project-2 Measurement Sheet'!G22</f>
        <v>1550</v>
      </c>
      <c r="D12" s="13" t="s">
        <v>49</v>
      </c>
      <c r="E12" s="15"/>
      <c r="F12" s="23">
        <f>E12*C12</f>
        <v>0</v>
      </c>
    </row>
    <row r="13" spans="1:12" ht="15" thickBot="1" x14ac:dyDescent="0.4">
      <c r="A13" s="100"/>
      <c r="B13" s="64"/>
      <c r="C13" s="9"/>
      <c r="D13" s="6"/>
      <c r="E13" s="9"/>
      <c r="F13" s="24"/>
    </row>
    <row r="14" spans="1:12" ht="15" thickBot="1" x14ac:dyDescent="0.4">
      <c r="A14" s="102">
        <v>3</v>
      </c>
      <c r="B14" s="12" t="s">
        <v>81</v>
      </c>
      <c r="C14" s="15"/>
      <c r="D14" s="13"/>
      <c r="E14" s="15"/>
      <c r="F14" s="23"/>
    </row>
    <row r="15" spans="1:12" x14ac:dyDescent="0.35">
      <c r="A15" s="103">
        <v>3.1</v>
      </c>
      <c r="B15" s="97" t="s">
        <v>82</v>
      </c>
      <c r="C15" s="15">
        <f>'Project-2 Measurement Sheet'!G25</f>
        <v>742.5</v>
      </c>
      <c r="D15" s="13" t="s">
        <v>84</v>
      </c>
      <c r="E15" s="15"/>
      <c r="F15" s="23">
        <f>E15*C15</f>
        <v>0</v>
      </c>
    </row>
    <row r="16" spans="1:12" ht="15" thickBot="1" x14ac:dyDescent="0.4">
      <c r="A16" s="103"/>
      <c r="B16" s="71"/>
      <c r="C16" s="9"/>
      <c r="D16" s="6"/>
      <c r="E16" s="9"/>
      <c r="F16" s="24"/>
    </row>
    <row r="17" spans="1:9" ht="15" thickBot="1" x14ac:dyDescent="0.4">
      <c r="A17" s="104">
        <v>4</v>
      </c>
      <c r="B17" s="12" t="s">
        <v>12</v>
      </c>
      <c r="C17" s="9"/>
      <c r="D17" s="6"/>
      <c r="E17" s="9"/>
      <c r="F17" s="24"/>
    </row>
    <row r="18" spans="1:9" ht="39" x14ac:dyDescent="0.35">
      <c r="A18" s="101"/>
      <c r="B18" s="97" t="s">
        <v>72</v>
      </c>
      <c r="C18" s="15"/>
      <c r="D18" s="13"/>
      <c r="E18" s="15"/>
      <c r="F18" s="23"/>
    </row>
    <row r="19" spans="1:9" x14ac:dyDescent="0.35">
      <c r="A19" s="101">
        <v>4.0999999999999996</v>
      </c>
      <c r="B19" s="65" t="s">
        <v>13</v>
      </c>
      <c r="C19" s="15">
        <v>600</v>
      </c>
      <c r="D19" s="13" t="s">
        <v>49</v>
      </c>
      <c r="E19" s="15"/>
      <c r="F19" s="23">
        <f>E19*C19</f>
        <v>0</v>
      </c>
    </row>
    <row r="20" spans="1:9" x14ac:dyDescent="0.35">
      <c r="A20" s="100">
        <v>4.2</v>
      </c>
      <c r="B20" s="65" t="s">
        <v>14</v>
      </c>
      <c r="C20" s="9">
        <v>1750</v>
      </c>
      <c r="D20" s="6" t="s">
        <v>89</v>
      </c>
      <c r="E20" s="9"/>
      <c r="F20" s="23">
        <f>E20*C20</f>
        <v>0</v>
      </c>
    </row>
    <row r="21" spans="1:9" ht="15" thickBot="1" x14ac:dyDescent="0.4">
      <c r="A21" s="100"/>
      <c r="B21" s="64"/>
      <c r="C21" s="9"/>
      <c r="D21" s="6"/>
      <c r="E21" s="9"/>
      <c r="F21" s="24"/>
    </row>
    <row r="22" spans="1:9" ht="15" thickBot="1" x14ac:dyDescent="0.4">
      <c r="A22" s="100">
        <v>5</v>
      </c>
      <c r="B22" s="28" t="s">
        <v>10</v>
      </c>
      <c r="C22" s="17"/>
      <c r="D22" s="6"/>
      <c r="E22" s="9"/>
      <c r="F22" s="24"/>
    </row>
    <row r="23" spans="1:9" ht="91" x14ac:dyDescent="0.35">
      <c r="A23" s="105">
        <v>5.0999999999999996</v>
      </c>
      <c r="B23" s="97" t="s">
        <v>87</v>
      </c>
      <c r="C23" s="18">
        <f>'Project-2 Measurement Sheet'!G36</f>
        <v>37</v>
      </c>
      <c r="D23" s="14" t="s">
        <v>42</v>
      </c>
      <c r="E23" s="18"/>
      <c r="F23" s="22">
        <f>E23*C23</f>
        <v>0</v>
      </c>
    </row>
    <row r="24" spans="1:9" x14ac:dyDescent="0.35">
      <c r="A24" s="99">
        <v>4.2</v>
      </c>
      <c r="B24" s="97" t="s">
        <v>11</v>
      </c>
      <c r="C24" s="15">
        <f>'Project-2 Measurement Sheet'!G40</f>
        <v>111</v>
      </c>
      <c r="D24" s="13" t="s">
        <v>49</v>
      </c>
      <c r="E24" s="15"/>
      <c r="F24" s="23">
        <f>E24*C24</f>
        <v>0</v>
      </c>
    </row>
    <row r="25" spans="1:9" ht="52" x14ac:dyDescent="0.35">
      <c r="A25" s="105">
        <v>4.3</v>
      </c>
      <c r="B25" s="97" t="s">
        <v>70</v>
      </c>
      <c r="C25" s="18">
        <f>'Project-2 Measurement Sheet'!G44</f>
        <v>37</v>
      </c>
      <c r="D25" s="14" t="s">
        <v>42</v>
      </c>
      <c r="E25" s="18"/>
      <c r="F25" s="22">
        <f>E25*C25</f>
        <v>0</v>
      </c>
    </row>
    <row r="26" spans="1:9" ht="78" x14ac:dyDescent="0.35">
      <c r="A26" s="105">
        <v>4.4000000000000004</v>
      </c>
      <c r="B26" s="97" t="s">
        <v>68</v>
      </c>
      <c r="C26" s="15">
        <f>'Project-2 Measurement Sheet'!G48</f>
        <v>37</v>
      </c>
      <c r="D26" s="14" t="s">
        <v>42</v>
      </c>
      <c r="E26" s="15"/>
      <c r="F26" s="23">
        <f>E26*C26</f>
        <v>0</v>
      </c>
    </row>
    <row r="27" spans="1:9" ht="42.5" x14ac:dyDescent="0.35">
      <c r="A27" s="99">
        <v>4.5</v>
      </c>
      <c r="B27" s="67" t="s">
        <v>64</v>
      </c>
      <c r="C27" s="15">
        <f>'Project-2 Measurement Sheet'!G52</f>
        <v>7</v>
      </c>
      <c r="D27" s="13" t="s">
        <v>42</v>
      </c>
      <c r="E27" s="15"/>
      <c r="F27" s="23">
        <f>E27*C27</f>
        <v>0</v>
      </c>
    </row>
    <row r="28" spans="1:9" ht="15" thickBot="1" x14ac:dyDescent="0.4">
      <c r="A28" s="99"/>
      <c r="B28" s="66"/>
      <c r="C28" s="9"/>
      <c r="D28" s="6"/>
      <c r="E28" s="9"/>
      <c r="F28" s="24"/>
    </row>
    <row r="29" spans="1:9" ht="15" thickBot="1" x14ac:dyDescent="0.4">
      <c r="A29" s="104">
        <v>6</v>
      </c>
      <c r="B29" s="12" t="s">
        <v>16</v>
      </c>
      <c r="C29" s="17"/>
      <c r="D29" s="6"/>
      <c r="E29" s="9"/>
      <c r="F29" s="24"/>
    </row>
    <row r="30" spans="1:9" ht="65.5" thickBot="1" x14ac:dyDescent="0.4">
      <c r="A30" s="106">
        <v>6.1</v>
      </c>
      <c r="B30" s="97" t="s">
        <v>15</v>
      </c>
      <c r="C30" s="25">
        <f>'Project-2 Measurement Sheet'!G54</f>
        <v>24</v>
      </c>
      <c r="D30" s="26" t="s">
        <v>61</v>
      </c>
      <c r="E30" s="25"/>
      <c r="F30" s="27">
        <f>E30*C30</f>
        <v>0</v>
      </c>
      <c r="I30" s="69"/>
    </row>
    <row r="31" spans="1:9" ht="15" thickBot="1" x14ac:dyDescent="0.4">
      <c r="D31" s="80" t="s">
        <v>67</v>
      </c>
      <c r="E31" s="81"/>
      <c r="F31" s="70">
        <f>SUM(F5:F30)</f>
        <v>0</v>
      </c>
    </row>
  </sheetData>
  <mergeCells count="2">
    <mergeCell ref="A1:F1"/>
    <mergeCell ref="D31:E31"/>
  </mergeCells>
  <pageMargins left="0.7" right="0.7" top="0.75" bottom="0.75" header="0.3" footer="0.3"/>
  <pageSetup scale="95" orientation="portrait"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0096-ADB0-487D-AC44-C48C1199B938}">
  <dimension ref="A1:N55"/>
  <sheetViews>
    <sheetView topLeftCell="A22" zoomScaleNormal="100" workbookViewId="0">
      <selection sqref="A1:A3"/>
    </sheetView>
  </sheetViews>
  <sheetFormatPr defaultRowHeight="14.5" x14ac:dyDescent="0.35"/>
  <cols>
    <col min="1" max="1" width="6.6328125" customWidth="1"/>
    <col min="2" max="2" width="33.7265625" customWidth="1"/>
    <col min="3" max="3" width="5.08984375" customWidth="1"/>
    <col min="4" max="4" width="9.453125" customWidth="1"/>
    <col min="5" max="5" width="10.90625" customWidth="1"/>
    <col min="6" max="6" width="14.26953125" customWidth="1"/>
    <col min="7" max="7" width="12.7265625" customWidth="1"/>
    <col min="8" max="8" width="8.08984375" bestFit="1" customWidth="1"/>
  </cols>
  <sheetData>
    <row r="1" spans="1:13" x14ac:dyDescent="0.35">
      <c r="A1" s="87" t="s">
        <v>17</v>
      </c>
      <c r="B1" s="90" t="s">
        <v>1</v>
      </c>
      <c r="C1" s="90" t="s">
        <v>18</v>
      </c>
      <c r="D1" s="93" t="s">
        <v>19</v>
      </c>
      <c r="E1" s="93"/>
      <c r="F1" s="93"/>
      <c r="G1" s="90" t="s">
        <v>23</v>
      </c>
      <c r="H1" s="84" t="s">
        <v>24</v>
      </c>
    </row>
    <row r="2" spans="1:13" x14ac:dyDescent="0.35">
      <c r="A2" s="88"/>
      <c r="B2" s="91"/>
      <c r="C2" s="91"/>
      <c r="D2" s="29" t="s">
        <v>20</v>
      </c>
      <c r="E2" s="30" t="s">
        <v>21</v>
      </c>
      <c r="F2" s="31" t="s">
        <v>22</v>
      </c>
      <c r="G2" s="91"/>
      <c r="H2" s="85"/>
    </row>
    <row r="3" spans="1:13" ht="15" thickBot="1" x14ac:dyDescent="0.4">
      <c r="A3" s="89"/>
      <c r="B3" s="92"/>
      <c r="C3" s="92"/>
      <c r="D3" s="32" t="s">
        <v>28</v>
      </c>
      <c r="E3" s="32" t="s">
        <v>28</v>
      </c>
      <c r="F3" s="32" t="s">
        <v>28</v>
      </c>
      <c r="G3" s="92"/>
      <c r="H3" s="86"/>
    </row>
    <row r="4" spans="1:13" ht="15" thickBot="1" x14ac:dyDescent="0.4">
      <c r="A4" s="33">
        <v>1</v>
      </c>
      <c r="B4" s="12" t="s">
        <v>9</v>
      </c>
      <c r="C4" s="17"/>
      <c r="D4" s="9"/>
      <c r="E4" s="9"/>
      <c r="F4" s="9"/>
      <c r="G4" s="9"/>
      <c r="H4" s="20"/>
    </row>
    <row r="5" spans="1:13" ht="15" thickBot="1" x14ac:dyDescent="0.4">
      <c r="A5" s="33">
        <v>1.1000000000000001</v>
      </c>
      <c r="B5" s="16" t="s">
        <v>31</v>
      </c>
      <c r="C5" s="17"/>
      <c r="D5" s="9"/>
      <c r="E5" s="9"/>
      <c r="F5" s="9"/>
      <c r="G5" s="9"/>
      <c r="H5" s="20"/>
    </row>
    <row r="6" spans="1:13" ht="28.5" x14ac:dyDescent="0.35">
      <c r="A6" s="21" t="s">
        <v>34</v>
      </c>
      <c r="B6" s="8" t="s">
        <v>29</v>
      </c>
      <c r="C6" s="34">
        <v>1</v>
      </c>
      <c r="D6" s="35">
        <v>600</v>
      </c>
      <c r="E6" s="35">
        <v>6</v>
      </c>
      <c r="F6" s="35">
        <v>5</v>
      </c>
      <c r="G6" s="34">
        <f>F6*E6*D6*C6</f>
        <v>18000</v>
      </c>
      <c r="H6" s="36" t="s">
        <v>33</v>
      </c>
    </row>
    <row r="7" spans="1:13" ht="28.5" x14ac:dyDescent="0.35">
      <c r="A7" s="21" t="s">
        <v>35</v>
      </c>
      <c r="B7" s="8" t="s">
        <v>30</v>
      </c>
      <c r="C7" s="34">
        <v>1</v>
      </c>
      <c r="D7" s="35">
        <v>1700</v>
      </c>
      <c r="E7" s="35">
        <v>4.5</v>
      </c>
      <c r="F7" s="35">
        <v>5</v>
      </c>
      <c r="G7" s="34">
        <f t="shared" ref="G7:G8" si="0">F7*E7*D7*C7</f>
        <v>38250</v>
      </c>
      <c r="H7" s="36" t="s">
        <v>33</v>
      </c>
      <c r="K7" s="1"/>
      <c r="L7" s="1"/>
      <c r="M7" s="1"/>
    </row>
    <row r="8" spans="1:13" ht="15" thickBot="1" x14ac:dyDescent="0.4">
      <c r="A8" s="21" t="s">
        <v>36</v>
      </c>
      <c r="B8" s="9" t="s">
        <v>26</v>
      </c>
      <c r="C8" s="34">
        <v>1</v>
      </c>
      <c r="D8" s="35">
        <v>50</v>
      </c>
      <c r="E8" s="35">
        <v>4.5</v>
      </c>
      <c r="F8" s="35">
        <v>5</v>
      </c>
      <c r="G8" s="34">
        <f t="shared" si="0"/>
        <v>1125</v>
      </c>
      <c r="H8" s="36" t="s">
        <v>33</v>
      </c>
      <c r="K8" s="1"/>
      <c r="L8" s="1"/>
      <c r="M8" s="1"/>
    </row>
    <row r="9" spans="1:13" ht="15" thickBot="1" x14ac:dyDescent="0.4">
      <c r="A9" s="21"/>
      <c r="B9" s="8"/>
      <c r="C9" s="34"/>
      <c r="D9" s="37"/>
      <c r="E9" s="38"/>
      <c r="F9" s="39" t="s">
        <v>69</v>
      </c>
      <c r="G9" s="40">
        <f>SUM(G6:G8)</f>
        <v>57375</v>
      </c>
      <c r="H9" s="36" t="s">
        <v>33</v>
      </c>
      <c r="K9" s="1"/>
      <c r="L9" s="1"/>
      <c r="M9" s="1"/>
    </row>
    <row r="10" spans="1:13" ht="15" thickBot="1" x14ac:dyDescent="0.4">
      <c r="A10" s="21" t="s">
        <v>71</v>
      </c>
      <c r="B10" s="8" t="s">
        <v>46</v>
      </c>
      <c r="C10" s="34">
        <v>1</v>
      </c>
      <c r="D10" s="35">
        <v>1550</v>
      </c>
      <c r="E10" s="35">
        <v>0.78500000000000003</v>
      </c>
      <c r="F10" s="35" t="s">
        <v>62</v>
      </c>
      <c r="G10" s="34">
        <f>D10*E10*1.56</f>
        <v>1898.13</v>
      </c>
      <c r="H10" s="36" t="s">
        <v>33</v>
      </c>
      <c r="K10" s="1"/>
      <c r="L10" s="1"/>
      <c r="M10" s="1"/>
    </row>
    <row r="11" spans="1:13" ht="15" thickBot="1" x14ac:dyDescent="0.4">
      <c r="A11" s="21"/>
      <c r="B11" s="8"/>
      <c r="C11" s="34"/>
      <c r="D11" s="37"/>
      <c r="E11" s="38"/>
      <c r="F11" s="39" t="s">
        <v>47</v>
      </c>
      <c r="G11" s="40">
        <f>G9-G10</f>
        <v>55476.87</v>
      </c>
      <c r="H11" s="36" t="s">
        <v>33</v>
      </c>
      <c r="K11" s="1"/>
      <c r="L11" s="1"/>
      <c r="M11" s="1"/>
    </row>
    <row r="12" spans="1:13" ht="15" thickBot="1" x14ac:dyDescent="0.4">
      <c r="A12" s="41"/>
      <c r="B12" s="9"/>
      <c r="C12" s="42"/>
      <c r="D12" s="72"/>
      <c r="E12" s="43"/>
      <c r="F12" s="44"/>
      <c r="G12" s="45"/>
      <c r="H12" s="36"/>
      <c r="K12" s="1"/>
      <c r="L12" s="1"/>
      <c r="M12" s="1"/>
    </row>
    <row r="13" spans="1:13" ht="15" thickBot="1" x14ac:dyDescent="0.4">
      <c r="A13" s="46">
        <v>1.2</v>
      </c>
      <c r="B13" s="12" t="s">
        <v>25</v>
      </c>
      <c r="C13" s="47"/>
      <c r="D13" s="35"/>
      <c r="E13" s="35"/>
      <c r="F13" s="35"/>
      <c r="G13" s="34"/>
      <c r="H13" s="20"/>
      <c r="K13" s="1"/>
      <c r="L13" s="1"/>
      <c r="M13" s="1"/>
    </row>
    <row r="14" spans="1:13" ht="28.5" x14ac:dyDescent="0.35">
      <c r="A14" s="21" t="s">
        <v>37</v>
      </c>
      <c r="B14" s="8" t="s">
        <v>29</v>
      </c>
      <c r="C14" s="34">
        <v>1</v>
      </c>
      <c r="D14" s="35">
        <v>600</v>
      </c>
      <c r="E14" s="35">
        <v>5</v>
      </c>
      <c r="F14" s="35">
        <v>3</v>
      </c>
      <c r="G14" s="34">
        <f t="shared" ref="G14:G16" si="1">F14*E14*D14*C14</f>
        <v>9000</v>
      </c>
      <c r="H14" s="36" t="s">
        <v>33</v>
      </c>
      <c r="K14" s="1"/>
      <c r="L14" s="1"/>
      <c r="M14" s="1"/>
    </row>
    <row r="15" spans="1:13" ht="28.5" x14ac:dyDescent="0.35">
      <c r="A15" s="21" t="s">
        <v>38</v>
      </c>
      <c r="B15" s="8" t="s">
        <v>30</v>
      </c>
      <c r="C15" s="34">
        <v>1</v>
      </c>
      <c r="D15" s="35">
        <v>1700</v>
      </c>
      <c r="E15" s="35">
        <v>3.5</v>
      </c>
      <c r="F15" s="35">
        <v>3</v>
      </c>
      <c r="G15" s="34">
        <f t="shared" si="1"/>
        <v>17850</v>
      </c>
      <c r="H15" s="36" t="s">
        <v>33</v>
      </c>
      <c r="K15" s="1"/>
      <c r="L15" s="1"/>
      <c r="M15" s="1"/>
    </row>
    <row r="16" spans="1:13" ht="15" thickBot="1" x14ac:dyDescent="0.4">
      <c r="A16" s="21" t="s">
        <v>39</v>
      </c>
      <c r="B16" s="9" t="s">
        <v>26</v>
      </c>
      <c r="C16" s="34">
        <v>1</v>
      </c>
      <c r="D16" s="35">
        <v>50</v>
      </c>
      <c r="E16" s="35">
        <v>3.5</v>
      </c>
      <c r="F16" s="35">
        <v>3</v>
      </c>
      <c r="G16" s="34">
        <f t="shared" si="1"/>
        <v>525</v>
      </c>
      <c r="H16" s="36" t="s">
        <v>33</v>
      </c>
      <c r="K16" s="1"/>
      <c r="L16" s="1"/>
      <c r="M16" s="1"/>
    </row>
    <row r="17" spans="1:13" ht="15" thickBot="1" x14ac:dyDescent="0.4">
      <c r="A17" s="21"/>
      <c r="B17" s="48"/>
      <c r="C17" s="34"/>
      <c r="D17" s="35"/>
      <c r="E17" s="42"/>
      <c r="F17" s="39" t="s">
        <v>69</v>
      </c>
      <c r="G17" s="49">
        <f>SUM(G14:G16)</f>
        <v>27375</v>
      </c>
      <c r="H17" s="20"/>
      <c r="K17" s="1"/>
      <c r="L17" s="1"/>
      <c r="M17" s="1"/>
    </row>
    <row r="18" spans="1:13" ht="15" thickBot="1" x14ac:dyDescent="0.4">
      <c r="A18" s="46">
        <v>1.3</v>
      </c>
      <c r="B18" s="12" t="s">
        <v>32</v>
      </c>
      <c r="C18" s="17"/>
      <c r="D18" s="9"/>
      <c r="E18" s="9"/>
      <c r="F18" s="9"/>
      <c r="G18" s="9"/>
      <c r="H18" s="20"/>
      <c r="K18" s="1"/>
      <c r="L18" s="1"/>
      <c r="M18" s="1"/>
    </row>
    <row r="19" spans="1:13" ht="29" thickBot="1" x14ac:dyDescent="0.4">
      <c r="A19" s="21" t="s">
        <v>40</v>
      </c>
      <c r="B19" s="8" t="s">
        <v>29</v>
      </c>
      <c r="C19" s="34">
        <v>1</v>
      </c>
      <c r="D19" s="35">
        <v>600</v>
      </c>
      <c r="E19" s="35">
        <v>4</v>
      </c>
      <c r="F19" s="35">
        <v>3</v>
      </c>
      <c r="G19" s="34">
        <f>F19*E19*D19*C19</f>
        <v>7200</v>
      </c>
      <c r="H19" s="36" t="s">
        <v>33</v>
      </c>
      <c r="L19" s="83"/>
      <c r="M19" s="83"/>
    </row>
    <row r="20" spans="1:13" ht="15" thickBot="1" x14ac:dyDescent="0.4">
      <c r="A20" s="21"/>
      <c r="B20" s="8"/>
      <c r="C20" s="9"/>
      <c r="D20" s="9"/>
      <c r="E20" s="42"/>
      <c r="F20" s="39" t="s">
        <v>27</v>
      </c>
      <c r="G20" s="49">
        <f>G19</f>
        <v>7200</v>
      </c>
      <c r="H20" s="20"/>
    </row>
    <row r="21" spans="1:13" ht="15" thickBot="1" x14ac:dyDescent="0.4">
      <c r="A21" s="46">
        <v>2</v>
      </c>
      <c r="B21" s="12" t="s">
        <v>44</v>
      </c>
      <c r="C21" s="9"/>
      <c r="D21" s="9"/>
      <c r="E21" s="42"/>
      <c r="F21" s="72"/>
      <c r="G21" s="43"/>
      <c r="H21" s="20"/>
    </row>
    <row r="22" spans="1:13" ht="28.5" x14ac:dyDescent="0.35">
      <c r="A22" s="21">
        <v>2.1</v>
      </c>
      <c r="B22" s="8" t="s">
        <v>45</v>
      </c>
      <c r="C22" s="34">
        <v>1</v>
      </c>
      <c r="D22" s="35">
        <v>1550</v>
      </c>
      <c r="E22" s="42"/>
      <c r="F22" s="72"/>
      <c r="G22" s="50">
        <v>1550</v>
      </c>
      <c r="H22" s="51" t="s">
        <v>49</v>
      </c>
    </row>
    <row r="23" spans="1:13" ht="15" thickBot="1" x14ac:dyDescent="0.4">
      <c r="A23" s="21"/>
      <c r="B23" s="73"/>
      <c r="C23" s="34"/>
      <c r="D23" s="35"/>
      <c r="E23" s="42"/>
      <c r="F23" s="72"/>
      <c r="G23" s="50"/>
      <c r="H23" s="51"/>
    </row>
    <row r="24" spans="1:13" ht="15" thickBot="1" x14ac:dyDescent="0.4">
      <c r="A24" s="46">
        <v>3</v>
      </c>
      <c r="B24" s="12" t="s">
        <v>73</v>
      </c>
      <c r="C24" s="9"/>
      <c r="D24" s="9"/>
      <c r="E24" s="42"/>
      <c r="F24" s="72"/>
      <c r="G24" s="43"/>
      <c r="H24" s="20"/>
    </row>
    <row r="25" spans="1:13" ht="28.5" x14ac:dyDescent="0.35">
      <c r="A25" s="21">
        <v>2.1</v>
      </c>
      <c r="B25" s="8" t="s">
        <v>74</v>
      </c>
      <c r="C25" s="34">
        <v>1</v>
      </c>
      <c r="D25" s="35">
        <v>500</v>
      </c>
      <c r="E25" s="35">
        <v>4.5</v>
      </c>
      <c r="F25" s="35">
        <v>0.33</v>
      </c>
      <c r="G25" s="50">
        <f>F25*E25*D25</f>
        <v>742.5</v>
      </c>
      <c r="H25" s="36" t="s">
        <v>33</v>
      </c>
    </row>
    <row r="26" spans="1:13" ht="15" thickBot="1" x14ac:dyDescent="0.4">
      <c r="A26" s="21"/>
      <c r="B26" s="73"/>
      <c r="C26" s="9"/>
      <c r="D26" s="9"/>
      <c r="E26" s="42"/>
      <c r="F26" s="72"/>
      <c r="G26" s="43"/>
      <c r="H26" s="51"/>
    </row>
    <row r="27" spans="1:13" ht="15" thickBot="1" x14ac:dyDescent="0.4">
      <c r="A27" s="52">
        <v>4</v>
      </c>
      <c r="B27" s="12" t="s">
        <v>12</v>
      </c>
      <c r="C27" s="9"/>
      <c r="D27" s="9"/>
      <c r="E27" s="9"/>
      <c r="F27" s="9"/>
      <c r="G27" s="9"/>
      <c r="H27" s="51"/>
    </row>
    <row r="28" spans="1:13" ht="28.5" x14ac:dyDescent="0.35">
      <c r="A28" s="53">
        <v>4.0999999999999996</v>
      </c>
      <c r="B28" s="7" t="s">
        <v>43</v>
      </c>
      <c r="C28" s="17"/>
      <c r="D28" s="35"/>
      <c r="E28" s="35"/>
      <c r="F28" s="35"/>
      <c r="G28" s="9"/>
      <c r="H28" s="51"/>
      <c r="K28" s="1"/>
      <c r="L28" s="1"/>
      <c r="M28" s="1"/>
    </row>
    <row r="29" spans="1:13" x14ac:dyDescent="0.35">
      <c r="A29" s="21" t="s">
        <v>54</v>
      </c>
      <c r="B29" s="9" t="s">
        <v>13</v>
      </c>
      <c r="C29" s="9">
        <v>1</v>
      </c>
      <c r="D29" s="35">
        <v>600</v>
      </c>
      <c r="E29" s="35" t="s">
        <v>41</v>
      </c>
      <c r="F29" s="35" t="s">
        <v>41</v>
      </c>
      <c r="G29" s="9">
        <f>D29</f>
        <v>600</v>
      </c>
      <c r="H29" s="51" t="s">
        <v>49</v>
      </c>
      <c r="L29" s="83"/>
      <c r="M29" s="83"/>
    </row>
    <row r="30" spans="1:13" x14ac:dyDescent="0.35">
      <c r="A30" s="21" t="s">
        <v>55</v>
      </c>
      <c r="B30" s="9" t="s">
        <v>14</v>
      </c>
      <c r="C30" s="9">
        <v>1</v>
      </c>
      <c r="D30" s="35">
        <v>1750</v>
      </c>
      <c r="E30" s="35" t="s">
        <v>41</v>
      </c>
      <c r="F30" s="35" t="s">
        <v>41</v>
      </c>
      <c r="G30" s="9">
        <f>D30</f>
        <v>1750</v>
      </c>
      <c r="H30" s="51" t="s">
        <v>49</v>
      </c>
    </row>
    <row r="31" spans="1:13" ht="15" thickBot="1" x14ac:dyDescent="0.4">
      <c r="A31" s="54"/>
      <c r="B31" s="55"/>
      <c r="C31" s="55"/>
      <c r="D31" s="55"/>
      <c r="E31" s="55"/>
      <c r="F31" s="55"/>
      <c r="G31" s="55"/>
      <c r="H31" s="56"/>
    </row>
    <row r="32" spans="1:13" ht="15" thickBot="1" x14ac:dyDescent="0.4">
      <c r="A32" s="57">
        <v>5</v>
      </c>
      <c r="B32" s="58" t="s">
        <v>10</v>
      </c>
      <c r="C32" s="9"/>
      <c r="D32" s="9"/>
      <c r="E32" s="9"/>
      <c r="F32" s="9"/>
      <c r="G32" s="9"/>
      <c r="H32" s="20"/>
      <c r="K32" s="1"/>
      <c r="L32" s="1"/>
      <c r="M32" s="1"/>
    </row>
    <row r="33" spans="1:14" ht="28.5" x14ac:dyDescent="0.35">
      <c r="A33" s="53">
        <v>5.0999999999999996</v>
      </c>
      <c r="B33" s="7" t="s">
        <v>52</v>
      </c>
      <c r="C33" s="17"/>
      <c r="D33" s="35"/>
      <c r="E33" s="35"/>
      <c r="F33" s="35"/>
      <c r="G33" s="9"/>
      <c r="H33" s="20"/>
      <c r="L33" s="83"/>
      <c r="M33" s="83"/>
    </row>
    <row r="34" spans="1:14" x14ac:dyDescent="0.35">
      <c r="A34" s="21" t="s">
        <v>59</v>
      </c>
      <c r="B34" s="9" t="s">
        <v>50</v>
      </c>
      <c r="C34" s="9">
        <v>6</v>
      </c>
      <c r="D34" s="35" t="s">
        <v>41</v>
      </c>
      <c r="E34" s="35" t="s">
        <v>41</v>
      </c>
      <c r="F34" s="35" t="s">
        <v>41</v>
      </c>
      <c r="G34" s="9">
        <v>12</v>
      </c>
      <c r="H34" s="51" t="s">
        <v>42</v>
      </c>
    </row>
    <row r="35" spans="1:14" ht="15" thickBot="1" x14ac:dyDescent="0.4">
      <c r="A35" s="21" t="s">
        <v>75</v>
      </c>
      <c r="B35" s="9" t="s">
        <v>51</v>
      </c>
      <c r="C35" s="9">
        <v>25</v>
      </c>
      <c r="D35" s="35" t="s">
        <v>41</v>
      </c>
      <c r="E35" s="35" t="s">
        <v>41</v>
      </c>
      <c r="F35" s="35" t="s">
        <v>41</v>
      </c>
      <c r="G35" s="9">
        <f>C35</f>
        <v>25</v>
      </c>
      <c r="H35" s="51" t="s">
        <v>42</v>
      </c>
    </row>
    <row r="36" spans="1:14" ht="15" thickBot="1" x14ac:dyDescent="0.4">
      <c r="A36" s="21"/>
      <c r="B36" s="9"/>
      <c r="C36" s="9"/>
      <c r="D36" s="9"/>
      <c r="E36" s="9"/>
      <c r="F36" s="39" t="s">
        <v>27</v>
      </c>
      <c r="G36" s="49">
        <f>SUM(G34:G35)</f>
        <v>37</v>
      </c>
      <c r="H36" s="51" t="s">
        <v>42</v>
      </c>
      <c r="K36" s="1"/>
      <c r="L36" s="1"/>
      <c r="M36" s="1"/>
    </row>
    <row r="37" spans="1:14" ht="28.5" x14ac:dyDescent="0.35">
      <c r="A37" s="21">
        <v>5.2</v>
      </c>
      <c r="B37" s="8" t="s">
        <v>48</v>
      </c>
      <c r="C37" s="9"/>
      <c r="D37" s="9"/>
      <c r="E37" s="9"/>
      <c r="F37" s="9"/>
      <c r="G37" s="9"/>
      <c r="H37" s="51"/>
      <c r="L37" s="83"/>
      <c r="M37" s="83"/>
    </row>
    <row r="38" spans="1:14" x14ac:dyDescent="0.35">
      <c r="A38" s="21" t="s">
        <v>76</v>
      </c>
      <c r="B38" s="9" t="s">
        <v>13</v>
      </c>
      <c r="C38" s="9">
        <v>6</v>
      </c>
      <c r="D38" s="35" t="s">
        <v>41</v>
      </c>
      <c r="E38" s="35" t="s">
        <v>41</v>
      </c>
      <c r="F38" s="35">
        <v>6</v>
      </c>
      <c r="G38" s="9">
        <f>F38*C38</f>
        <v>36</v>
      </c>
      <c r="H38" s="51" t="s">
        <v>49</v>
      </c>
    </row>
    <row r="39" spans="1:14" ht="15" thickBot="1" x14ac:dyDescent="0.4">
      <c r="A39" s="21" t="s">
        <v>77</v>
      </c>
      <c r="B39" s="9" t="s">
        <v>14</v>
      </c>
      <c r="C39" s="9">
        <v>25</v>
      </c>
      <c r="D39" s="35" t="s">
        <v>41</v>
      </c>
      <c r="E39" s="35" t="s">
        <v>41</v>
      </c>
      <c r="F39" s="35">
        <v>3</v>
      </c>
      <c r="G39" s="9">
        <f>C39*F39</f>
        <v>75</v>
      </c>
      <c r="H39" s="51" t="s">
        <v>49</v>
      </c>
    </row>
    <row r="40" spans="1:14" ht="15" thickBot="1" x14ac:dyDescent="0.4">
      <c r="A40" s="21"/>
      <c r="B40" s="9"/>
      <c r="C40" s="9"/>
      <c r="D40" s="9"/>
      <c r="E40" s="9"/>
      <c r="F40" s="39" t="s">
        <v>27</v>
      </c>
      <c r="G40" s="49">
        <f>SUM(G38:G39)</f>
        <v>111</v>
      </c>
      <c r="H40" s="51" t="s">
        <v>49</v>
      </c>
      <c r="K40" s="1"/>
      <c r="L40" s="1"/>
      <c r="M40" s="1"/>
    </row>
    <row r="41" spans="1:14" x14ac:dyDescent="0.35">
      <c r="A41" s="21">
        <v>5.3</v>
      </c>
      <c r="B41" s="9" t="s">
        <v>53</v>
      </c>
      <c r="C41" s="9"/>
      <c r="D41" s="9"/>
      <c r="E41" s="9"/>
      <c r="F41" s="9"/>
      <c r="G41" s="9"/>
      <c r="H41" s="20"/>
      <c r="L41" s="83"/>
      <c r="M41" s="83"/>
    </row>
    <row r="42" spans="1:14" x14ac:dyDescent="0.35">
      <c r="A42" s="21" t="s">
        <v>78</v>
      </c>
      <c r="B42" s="9" t="s">
        <v>13</v>
      </c>
      <c r="C42" s="9">
        <v>6</v>
      </c>
      <c r="D42" s="35" t="s">
        <v>41</v>
      </c>
      <c r="E42" s="35" t="s">
        <v>41</v>
      </c>
      <c r="F42" s="35" t="s">
        <v>41</v>
      </c>
      <c r="G42" s="9">
        <v>12</v>
      </c>
      <c r="H42" s="51" t="s">
        <v>42</v>
      </c>
    </row>
    <row r="43" spans="1:14" ht="15" thickBot="1" x14ac:dyDescent="0.4">
      <c r="A43" s="21" t="s">
        <v>78</v>
      </c>
      <c r="B43" s="9" t="s">
        <v>14</v>
      </c>
      <c r="C43" s="9">
        <v>25</v>
      </c>
      <c r="D43" s="35" t="s">
        <v>41</v>
      </c>
      <c r="E43" s="35" t="s">
        <v>41</v>
      </c>
      <c r="F43" s="35" t="s">
        <v>41</v>
      </c>
      <c r="G43" s="9">
        <f>C43</f>
        <v>25</v>
      </c>
      <c r="H43" s="51" t="s">
        <v>42</v>
      </c>
      <c r="K43" s="1"/>
      <c r="L43" s="4"/>
      <c r="M43" s="1"/>
    </row>
    <row r="44" spans="1:14" ht="15" thickBot="1" x14ac:dyDescent="0.4">
      <c r="A44" s="21"/>
      <c r="B44" s="9"/>
      <c r="C44" s="9"/>
      <c r="D44" s="9"/>
      <c r="E44" s="9"/>
      <c r="F44" s="39" t="s">
        <v>27</v>
      </c>
      <c r="G44" s="49">
        <f>SUM(G42:G43)</f>
        <v>37</v>
      </c>
      <c r="H44" s="51" t="s">
        <v>42</v>
      </c>
      <c r="K44" s="1"/>
      <c r="L44" s="1"/>
      <c r="M44" s="1"/>
    </row>
    <row r="45" spans="1:14" ht="28.5" x14ac:dyDescent="0.35">
      <c r="A45" s="21">
        <v>5.4</v>
      </c>
      <c r="B45" s="8" t="s">
        <v>56</v>
      </c>
      <c r="C45" s="9"/>
      <c r="D45" s="9"/>
      <c r="E45" s="9"/>
      <c r="F45" s="9"/>
      <c r="G45" s="9"/>
      <c r="H45" s="20"/>
      <c r="L45" s="82"/>
      <c r="M45" s="82"/>
      <c r="N45" s="5"/>
    </row>
    <row r="46" spans="1:14" x14ac:dyDescent="0.35">
      <c r="A46" s="21" t="s">
        <v>79</v>
      </c>
      <c r="B46" s="9" t="s">
        <v>13</v>
      </c>
      <c r="C46" s="9">
        <v>6</v>
      </c>
      <c r="D46" s="35" t="s">
        <v>41</v>
      </c>
      <c r="E46" s="35" t="s">
        <v>41</v>
      </c>
      <c r="F46" s="35" t="s">
        <v>41</v>
      </c>
      <c r="G46" s="9">
        <v>12</v>
      </c>
      <c r="H46" s="51" t="s">
        <v>42</v>
      </c>
    </row>
    <row r="47" spans="1:14" ht="15" thickBot="1" x14ac:dyDescent="0.4">
      <c r="A47" s="21" t="s">
        <v>80</v>
      </c>
      <c r="B47" s="9" t="s">
        <v>14</v>
      </c>
      <c r="C47" s="9">
        <v>25</v>
      </c>
      <c r="D47" s="35" t="s">
        <v>41</v>
      </c>
      <c r="E47" s="35" t="s">
        <v>41</v>
      </c>
      <c r="F47" s="35" t="s">
        <v>41</v>
      </c>
      <c r="G47" s="9">
        <f>C47</f>
        <v>25</v>
      </c>
      <c r="H47" s="51" t="s">
        <v>42</v>
      </c>
    </row>
    <row r="48" spans="1:14" ht="15" thickBot="1" x14ac:dyDescent="0.4">
      <c r="A48" s="21"/>
      <c r="B48" s="9"/>
      <c r="C48" s="9"/>
      <c r="D48" s="9"/>
      <c r="E48" s="9"/>
      <c r="F48" s="39" t="s">
        <v>27</v>
      </c>
      <c r="G48" s="49">
        <f>SUM(G46:G47)</f>
        <v>37</v>
      </c>
      <c r="H48" s="51" t="s">
        <v>42</v>
      </c>
    </row>
    <row r="49" spans="1:8" x14ac:dyDescent="0.35">
      <c r="A49" s="21">
        <v>5.5</v>
      </c>
      <c r="B49" s="9" t="s">
        <v>57</v>
      </c>
      <c r="C49" s="74"/>
      <c r="D49" s="9"/>
      <c r="E49" s="9"/>
      <c r="F49" s="9"/>
      <c r="G49" s="9"/>
      <c r="H49" s="20"/>
    </row>
    <row r="50" spans="1:8" x14ac:dyDescent="0.35">
      <c r="A50" s="21" t="s">
        <v>79</v>
      </c>
      <c r="B50" s="9" t="s">
        <v>13</v>
      </c>
      <c r="C50" s="9">
        <v>12</v>
      </c>
      <c r="D50" s="35" t="s">
        <v>41</v>
      </c>
      <c r="E50" s="35" t="s">
        <v>41</v>
      </c>
      <c r="F50" s="35" t="s">
        <v>41</v>
      </c>
      <c r="G50" s="9">
        <v>2</v>
      </c>
      <c r="H50" s="51" t="s">
        <v>42</v>
      </c>
    </row>
    <row r="51" spans="1:8" ht="15" thickBot="1" x14ac:dyDescent="0.4">
      <c r="A51" s="59" t="s">
        <v>80</v>
      </c>
      <c r="B51" s="17" t="s">
        <v>14</v>
      </c>
      <c r="C51" s="9">
        <v>25</v>
      </c>
      <c r="D51" s="35" t="s">
        <v>41</v>
      </c>
      <c r="E51" s="35" t="s">
        <v>41</v>
      </c>
      <c r="F51" s="35" t="s">
        <v>41</v>
      </c>
      <c r="G51" s="9">
        <v>5</v>
      </c>
      <c r="H51" s="51" t="s">
        <v>42</v>
      </c>
    </row>
    <row r="52" spans="1:8" ht="15" thickBot="1" x14ac:dyDescent="0.4">
      <c r="A52" s="41"/>
      <c r="B52" s="9"/>
      <c r="C52" s="9"/>
      <c r="D52" s="9"/>
      <c r="E52" s="9"/>
      <c r="F52" s="39" t="s">
        <v>27</v>
      </c>
      <c r="G52" s="60">
        <f>SUM(G50:G51)</f>
        <v>7</v>
      </c>
      <c r="H52" s="51" t="s">
        <v>42</v>
      </c>
    </row>
    <row r="53" spans="1:8" ht="15" thickBot="1" x14ac:dyDescent="0.4">
      <c r="A53" s="52">
        <v>6</v>
      </c>
      <c r="B53" s="12" t="s">
        <v>58</v>
      </c>
      <c r="C53" s="9"/>
      <c r="D53" s="9"/>
      <c r="E53" s="9"/>
      <c r="F53" s="9"/>
      <c r="G53" s="9"/>
      <c r="H53" s="20"/>
    </row>
    <row r="54" spans="1:8" ht="28.5" x14ac:dyDescent="0.35">
      <c r="A54" s="41">
        <v>6.1</v>
      </c>
      <c r="B54" s="8" t="s">
        <v>60</v>
      </c>
      <c r="C54" s="9">
        <v>2</v>
      </c>
      <c r="D54" s="9"/>
      <c r="E54" s="9"/>
      <c r="F54" s="9">
        <v>12</v>
      </c>
      <c r="G54" s="9">
        <v>24</v>
      </c>
      <c r="H54" s="51" t="s">
        <v>61</v>
      </c>
    </row>
    <row r="55" spans="1:8" ht="15" thickBot="1" x14ac:dyDescent="0.4">
      <c r="A55" s="61"/>
      <c r="B55" s="55"/>
      <c r="C55" s="55"/>
      <c r="D55" s="55"/>
      <c r="E55" s="55"/>
      <c r="F55" s="55"/>
      <c r="G55" s="75"/>
      <c r="H55" s="76"/>
    </row>
  </sheetData>
  <mergeCells count="12">
    <mergeCell ref="H1:H3"/>
    <mergeCell ref="A1:A3"/>
    <mergeCell ref="B1:B3"/>
    <mergeCell ref="C1:C3"/>
    <mergeCell ref="D1:F1"/>
    <mergeCell ref="G1:G3"/>
    <mergeCell ref="L45:M45"/>
    <mergeCell ref="L19:M19"/>
    <mergeCell ref="L29:M29"/>
    <mergeCell ref="L33:M33"/>
    <mergeCell ref="L37:M37"/>
    <mergeCell ref="L41:M41"/>
  </mergeCells>
  <pageMargins left="0.7" right="0.7" top="0.75" bottom="0.75" header="0.3" footer="0.3"/>
  <pageSetup scale="83" orientation="portrait" r:id="rId1"/>
  <rowBreaks count="1" manualBreakCount="1">
    <brk id="3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Project-2 BOQ Without Rates</vt:lpstr>
      <vt:lpstr>Project-2 Measurement Sheet</vt:lpstr>
      <vt:lpstr>'Project-2 Measurement Sheet'!Print_Area</vt:lpstr>
      <vt:lpstr>'Project-2 Measurement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win8</dc:creator>
  <cp:lastModifiedBy>ULLAH Atta</cp:lastModifiedBy>
  <cp:lastPrinted>2022-11-28T09:09:03Z</cp:lastPrinted>
  <dcterms:created xsi:type="dcterms:W3CDTF">2022-11-26T10:25:27Z</dcterms:created>
  <dcterms:modified xsi:type="dcterms:W3CDTF">2022-12-14T05:06:44Z</dcterms:modified>
</cp:coreProperties>
</file>