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ssyed\AppData\Local\Microsoft\Windows\INetCache\Content.Outlook\7G060G95\"/>
    </mc:Choice>
  </mc:AlternateContent>
  <xr:revisionPtr revIDLastSave="0" documentId="13_ncr:1_{E21682F5-8CD1-4F71-BC88-DC52293B2725}" xr6:coauthVersionLast="47" xr6:coauthVersionMax="47" xr10:uidLastSave="{00000000-0000-0000-0000-000000000000}"/>
  <bookViews>
    <workbookView xWindow="-120" yWindow="-120" windowWidth="29040" windowHeight="15840" activeTab="3" xr2:uid="{00000000-000D-0000-FFFF-FFFF00000000}"/>
  </bookViews>
  <sheets>
    <sheet name="CIVILWORKS" sheetId="2" r:id="rId1"/>
    <sheet name="Electrical Works" sheetId="9" r:id="rId2"/>
    <sheet name="Fire Life Safety" sheetId="10" r:id="rId3"/>
    <sheet name="HVAC" sheetId="11" r:id="rId4"/>
  </sheets>
  <externalReferences>
    <externalReference r:id="rId5"/>
    <externalReference r:id="rId6"/>
  </externalReferences>
  <definedNames>
    <definedName name="_xlnm.Print_Titles" localSheetId="0">CIVILWORKS!$1:$4</definedName>
    <definedName name="_xlnm.Print_Titles" localSheetId="1">'Electrical Works'!$1:$4</definedName>
    <definedName name="_xlnm.Print_Titles" localSheetId="2">'Fire Life Safety'!$1:$4</definedName>
    <definedName name="_xlnm.Print_Titles" localSheetId="3">HVAC!$1:$4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7" i="2" l="1"/>
  <c r="C25" i="2"/>
  <c r="C24" i="2"/>
  <c r="C23" i="2"/>
  <c r="C5" i="2" l="1"/>
  <c r="C10" i="2"/>
  <c r="C11" i="2"/>
  <c r="C12" i="2"/>
  <c r="C17" i="2"/>
  <c r="C18" i="2"/>
  <c r="C19" i="2"/>
  <c r="C30" i="2"/>
  <c r="C33" i="2"/>
  <c r="C34" i="2"/>
  <c r="C35" i="2"/>
  <c r="C38" i="2"/>
  <c r="C39" i="2"/>
  <c r="C42" i="2"/>
  <c r="C43" i="2"/>
  <c r="C44" i="2"/>
  <c r="C45" i="2"/>
  <c r="C48" i="2"/>
  <c r="C49" i="2"/>
  <c r="C50" i="2"/>
  <c r="C53" i="2"/>
  <c r="C54" i="2"/>
  <c r="C55" i="2"/>
  <c r="C58" i="2"/>
  <c r="C63" i="2"/>
  <c r="C67" i="2"/>
  <c r="C69" i="2"/>
  <c r="C75" i="2"/>
  <c r="C79" i="2"/>
  <c r="C81" i="2"/>
  <c r="C83" i="2"/>
  <c r="C86" i="2"/>
  <c r="C87" i="2"/>
  <c r="C88" i="2"/>
  <c r="C90" i="2"/>
  <c r="C92" i="2"/>
  <c r="C94" i="2"/>
  <c r="C98" i="2"/>
  <c r="C100" i="2"/>
  <c r="C104" i="2"/>
  <c r="C106" i="2"/>
  <c r="C108" i="2"/>
  <c r="C112" i="2"/>
  <c r="C110" i="2" l="1"/>
  <c r="C102" i="2"/>
</calcChain>
</file>

<file path=xl/sharedStrings.xml><?xml version="1.0" encoding="utf-8"?>
<sst xmlns="http://schemas.openxmlformats.org/spreadsheetml/2006/main" count="676" uniqueCount="407">
  <si>
    <t>SFT</t>
  </si>
  <si>
    <t>NOS</t>
  </si>
  <si>
    <t>NO</t>
  </si>
  <si>
    <t>No</t>
  </si>
  <si>
    <t>4" Dia</t>
  </si>
  <si>
    <t>RFT</t>
  </si>
  <si>
    <t>1"DIA</t>
  </si>
  <si>
    <t>1-1/4" DIA</t>
  </si>
  <si>
    <t>1-1/2" DIA</t>
  </si>
  <si>
    <t>2" DIA</t>
  </si>
  <si>
    <t>2.5" DIA</t>
  </si>
  <si>
    <t>4" DIA</t>
  </si>
  <si>
    <t>M</t>
  </si>
  <si>
    <t>UNIT</t>
  </si>
  <si>
    <t>DESCRIPTION</t>
  </si>
  <si>
    <t>SR.No.</t>
  </si>
  <si>
    <t>Brands For Public Address System:</t>
  </si>
  <si>
    <t>Supply, installation of Main Amplifier Ruck 600 Watt 4 zone selector with CD player complete with all auxiliaries and as approved by Engineer in charge.</t>
  </si>
  <si>
    <t>Supply, installation of Terminal Board (10 terminals) complete with auxiliaries and as approved by Engineer in charge.</t>
  </si>
  <si>
    <t>Supply, installation of Ceiling Mounted Speaker 6W with tap settings (8 ohm) with complete auxilliaries shown in  drawings and as approved by Engineer in charge.</t>
  </si>
  <si>
    <t>Supply, installation of Remote Microphone as approved by Engineer in charge.</t>
  </si>
  <si>
    <t>Wiring for speakers with 2x1.5 mm2 shielded stranded copper wire including cost of appropriate size of  PVC 1 inch conduit shown in drawings and as approved by Engineer in charge.</t>
  </si>
  <si>
    <t>E-19</t>
  </si>
  <si>
    <r>
      <rPr>
        <b/>
        <u/>
        <sz val="11"/>
        <rFont val="Times New Roman"/>
        <family val="1"/>
      </rPr>
      <t>PUBLIC ADDRESS SYSTEM</t>
    </r>
  </si>
  <si>
    <t>Earthlinks Pakistan, Techno Power Engineering (Pvt) Ltd or equivalent.</t>
  </si>
  <si>
    <t>Brands for Earthing Pit for Equipments:</t>
  </si>
  <si>
    <t>Rft</t>
  </si>
  <si>
    <t>a.  Bare copper conductor 70mm sq</t>
  </si>
  <si>
    <r>
      <rPr>
        <b/>
        <u/>
        <sz val="11"/>
        <rFont val="Times New Roman"/>
        <family val="1"/>
      </rPr>
      <t>Earth Loop Conductor</t>
    </r>
  </si>
  <si>
    <t>Each</t>
  </si>
  <si>
    <r>
      <rPr>
        <b/>
        <u/>
        <sz val="11"/>
        <rFont val="Times New Roman"/>
        <family val="1"/>
      </rPr>
      <t>Earthing Pit</t>
    </r>
  </si>
  <si>
    <t>Brands for Lightning Protection System:</t>
  </si>
  <si>
    <t>Job</t>
  </si>
  <si>
    <r>
      <rPr>
        <b/>
        <u/>
        <sz val="11"/>
        <rFont val="Times New Roman"/>
        <family val="1"/>
      </rPr>
      <t>E-18</t>
    </r>
  </si>
  <si>
    <r>
      <rPr>
        <b/>
        <u/>
        <sz val="11"/>
        <rFont val="Times New Roman"/>
        <family val="1"/>
      </rPr>
      <t>E-17 </t>
    </r>
  </si>
  <si>
    <t>M/s ELECTRECH, M/s ERCON, M/s Capital Electro, M/s Bilal Switchgear, M/s South Asian  Electric  Concerns,  M/s  Power  Tech  Switchgear  Services,  M/s Ravi Switchgear (Pvt) Ltd or equivalent.</t>
  </si>
  <si>
    <t>Brands for Sub-Main Panel Boards, distribution Boards, Rising Mains, Bus - Tie Duct</t>
  </si>
  <si>
    <t>03x16AMP, SP, MCB.</t>
  </si>
  <si>
    <t>01x6AMP, SP, MCB.</t>
  </si>
  <si>
    <t>SPARE Circuit Breaker</t>
  </si>
  <si>
    <t>15x16AMP, SP, MCB.</t>
  </si>
  <si>
    <t>05x6AMP, SP, MCB.</t>
  </si>
  <si>
    <t>OUTGOING</t>
  </si>
  <si>
    <t>Indication Lights Red, Yellow, Green</t>
  </si>
  <si>
    <t>Digital Voltmeter With Selector Switch</t>
  </si>
  <si>
    <t>1x50AMP, TP, MCCB, 15KA</t>
  </si>
  <si>
    <t>INCOMING</t>
  </si>
  <si>
    <r>
      <rPr>
        <b/>
        <u/>
        <sz val="11"/>
        <rFont val="Times New Roman"/>
        <family val="1"/>
      </rPr>
      <t>DB-LAB</t>
    </r>
  </si>
  <si>
    <t>2x6AMP, SP, MCB.</t>
  </si>
  <si>
    <t>1x10AMP, TP, MCCB, 6KA</t>
  </si>
  <si>
    <t>LDB-SPARE FOR ROOMS (ALL ROOMS)</t>
  </si>
  <si>
    <t>6x16AMP, SP, MCB.</t>
  </si>
  <si>
    <t>37x16AMP, SP, MCB.</t>
  </si>
  <si>
    <t>1x120AMP, TP, MCCB, 36KA</t>
  </si>
  <si>
    <r>
      <rPr>
        <b/>
        <u/>
        <sz val="12"/>
        <rFont val="Times New Roman"/>
        <family val="1"/>
      </rPr>
      <t>PDB-FF</t>
    </r>
  </si>
  <si>
    <t>03x6AMP, SP, MCB.</t>
  </si>
  <si>
    <t>18x6AMP, SP, MCB.</t>
  </si>
  <si>
    <t>1x20AMP, TP, MCCB, 6KA</t>
  </si>
  <si>
    <r>
      <rPr>
        <b/>
        <u/>
        <sz val="12"/>
        <rFont val="Times New Roman"/>
        <family val="1"/>
      </rPr>
      <t>LDB-FF</t>
    </r>
  </si>
  <si>
    <t>2x50AMP, SP, MCCB.</t>
  </si>
  <si>
    <t>5x16AMP, SP, MCB.</t>
  </si>
  <si>
    <t>8x50AMP, SP, MCCB.</t>
  </si>
  <si>
    <t>24x16AMP, SP, MCB.</t>
  </si>
  <si>
    <r>
      <rPr>
        <b/>
        <u/>
        <sz val="12"/>
        <rFont val="Times New Roman"/>
        <family val="1"/>
      </rPr>
      <t>PDB-GF</t>
    </r>
  </si>
  <si>
    <t>14x6AMP, SP, MCB.</t>
  </si>
  <si>
    <r>
      <rPr>
        <b/>
        <u/>
        <sz val="12"/>
        <rFont val="Times New Roman"/>
        <family val="1"/>
      </rPr>
      <t>LDB-GF</t>
    </r>
  </si>
  <si>
    <t>Distribution Board (DBS)</t>
  </si>
  <si>
    <t>1x50AMP, SP, MCCB.</t>
  </si>
  <si>
    <t>3x50AMP, SP, MCCB.</t>
  </si>
  <si>
    <t>30x16AMP, SP, MCB.</t>
  </si>
  <si>
    <t>1x130AMP, TP, MCCB, 36KA</t>
  </si>
  <si>
    <t>1x150AMP, TP, MCCB, 15KA with O/L &amp; S/C Protection.</t>
  </si>
  <si>
    <t>1x120AMP, TP, MCCB, 15KA with O/L &amp; S/C Protection.</t>
  </si>
  <si>
    <t>1x50AMP, TP, MCCB, 15KA with O/L &amp; S/C Protection.</t>
  </si>
  <si>
    <t>1x20AMP, TP, MCCB, 30KA with O/L &amp; S/C Protection.</t>
  </si>
  <si>
    <t>120-225 Amps TP MCCB  Amps (High Breaking Capacity)</t>
  </si>
  <si>
    <t>2x120AMP, TP, MCCB, 15KA with O/L &amp; S/C Protection.</t>
  </si>
  <si>
    <t>Providing  &amp;  fixing  10  to  60   Amps,(  High  Breaking  Capacity)  T.P  MCCB  fixed  on existing  board ,   I/c inter-connection as required.</t>
  </si>
  <si>
    <t>3x20AMP, TP, MCCB, 30KA with O/L &amp; S/C Protection.</t>
  </si>
  <si>
    <t>Current transformer 600/5 Amp</t>
  </si>
  <si>
    <t>Ampere Meter 96mm x 96mm CT operated 150 to 1000 Amp</t>
  </si>
  <si>
    <t>Volt Meter 96mm x 96mm</t>
  </si>
  <si>
    <t>Providing &amp; fixing rotary type, 63/50 Amps, 3 Phase, Phase selector switch fitted on all kind of existing board including  incoming &amp; outgoing connection as required.</t>
  </si>
  <si>
    <t>Set</t>
  </si>
  <si>
    <t>Providing &amp; fixing pilot lamp set fitted on existing board I/c connection as required.</t>
  </si>
  <si>
    <t>Providing &amp; fixing 300 Amps, 4 pole, three phase bus bar strip set (Standard size) fitted in  suitable  size  metallic  sheet  steel box  with  hinged  type  front  door  duly painted  and fixed on existing board I/c connection as required.</t>
  </si>
  <si>
    <t>Providing &amp; fixing 400 to 630  Amps,( High Breaking Capacity) T.P circuit breaker fixed on existing  board ,   I/c inter-connection as required.</t>
  </si>
  <si>
    <t>1x500AMP, FP, MCCB,</t>
  </si>
  <si>
    <t>P/Sft</t>
  </si>
  <si>
    <t>Providing  &amp;  fixing  cubical  type  metal  sheet  vermin  protected  LT  panel  board  as  per drawing  with  locking  arrangement  duly  powder  coated  I/c  all  fastening  devices  and electrical wire/ leads for internal connection complete as required.</t>
  </si>
  <si>
    <t>Dadex, Beta, Popular, Adamjee, GM Pipes or equivalent.</t>
  </si>
  <si>
    <t>Brands for PVC Conduits &amp; Accessories:</t>
  </si>
  <si>
    <t>M/s Pakistan Cables (Pvt) Ltd Karachi, M/s Fast Cables (Pvt) Ltd, M/s GM Cables (Pvt) Ltd lahore or equivalent.</t>
  </si>
  <si>
    <t>Brands for Cable and Wires:</t>
  </si>
  <si>
    <t>Supply, installation, testing and commissioning of factory fabricated distribution boards for light/power, concealed type made of M.S sheet  16 SWG degreased, derusted, zinc phosphated finished with electrostatic powder coating, of approved colour with hinged door, lockable handle, protection plate, earth and neutral strip, complete internally wired, flexible earthing strap for door manufactured by any one of the approved manufacturers as specified and comprising as under:</t>
  </si>
  <si>
    <t>E-15</t>
  </si>
  <si>
    <t>Note:  Contractor  will  carryout  measurement  as  per  shop  drawing  approved  and  will forward the same prior to purchase and installation for approval of Engineer-in-Charge.</t>
  </si>
  <si>
    <t>e) 2"       dia</t>
  </si>
  <si>
    <t>d)  1½ " dia</t>
  </si>
  <si>
    <t>c)  1¼ "  dia</t>
  </si>
  <si>
    <t>Supply, installation, testing of PVC  conduit as specified concealed in RCC slabs, walls, floors columns or fixed to slab, wall above false ceiling as per site conditions including cost of all conduit accessories, steel pull boxes, pull wire, junction boxes and complete in all respects and of the following sizes:</t>
  </si>
  <si>
    <t>E-14</t>
  </si>
  <si>
    <t>Meter</t>
  </si>
  <si>
    <t>i) 3x4 Core 185 mm sq + 1x120 mm sq as ECC</t>
  </si>
  <si>
    <t>iv) 4core 35mmsq  + 1 x6 mm sq as ECC</t>
  </si>
  <si>
    <t>iii) 4 core 16mmsq  + 1 x4 mm sq as ECC</t>
  </si>
  <si>
    <t>ii) 4 core 4mmsq + 1 x4 mm sq as ECC</t>
  </si>
  <si>
    <t>i)  4 core 70mm sq + 1 x 6 mm sq as ECC</t>
  </si>
  <si>
    <t>b) Multicore, PVC insulated &amp; PVC Sheathed</t>
  </si>
  <si>
    <t>iv) 1 core 16mm sq + 1 x 10mm sq as ECC</t>
  </si>
  <si>
    <t>iii) 1 core 10mm sq + 1 x 6mm sq as ECC</t>
  </si>
  <si>
    <t>ii) 1 core 6mm sq + 1 x 4mm sq as ECC</t>
  </si>
  <si>
    <t>i)  1 core 4mm sq + 1 x 2.5mm sq as ECC</t>
  </si>
  <si>
    <t>a) Single Core, PVC insulated Copper Cable</t>
  </si>
  <si>
    <t>Supply,   installation,   testing   and   commissioning   of   single   core,   stranded   copper conductor, PVC insulated, 450/750 volt grade in pre-laid conduits/trenches or on cable trays  as  per  route  shown on  drawings or  as directed  by Engineer-in-Charge  including cost of all necessary materials, termination, cable lugs properly crimped at both ends and of the following sizes and of the following sizes:-</t>
  </si>
  <si>
    <t>E-13</t>
  </si>
  <si>
    <t>Royal, Pak Fan, Climax, Lahore Fans, GFC and equivalent</t>
  </si>
  <si>
    <t>Brands for Fans &amp; Dimmer:</t>
  </si>
  <si>
    <t>i)12" dia</t>
  </si>
  <si>
    <t>Providing &amp; installing 30 Cm ( 12") sweep, Plastic body Exhaust fan complete with  blades,  motor,  etc  fixed  in  existing  hole  including  connection  with 14/.0076"  flexable wire complete as required  Millat/Pak/Asia/ Younas/Climax/ Royal.</t>
  </si>
  <si>
    <t>E-12</t>
  </si>
  <si>
    <t>M/s Signify (Philips), M/s NVC, M/s Osram, M/s Opple or equivalent.</t>
  </si>
  <si>
    <t>Brands Lightning Fixtures:</t>
  </si>
  <si>
    <t>Providing &amp; fixing basic batten, surface type, fitting complete with TL'D 2x36W white day light lamp  starter, electronic ballast &amp; capacitor as Philips Cat. (TMS- 015/236)</t>
  </si>
  <si>
    <t>LED  Mirror  light  ,16  watt  220/240  volts  for  wall  or  ceiling  mounted  approved  type Standard, Supply and fixing.</t>
  </si>
  <si>
    <t>Bulk Head Light  20W IP-65 220/240 volts for wall or ceiling mounted approved type Standard, Supply and fixing.</t>
  </si>
  <si>
    <t>LED  Surface  Mounted  down  light,  16  watts  220/240  volts,  round   approved  type Standard, Supply and fixing</t>
  </si>
  <si>
    <t>Supply, Installation, testing and commissioning of following light  fittings,  ceiling, wall mounted Complete with LED Drivers, internal wiring, earthing terminal complete in all respects and duly approved by Engineer-in-Charge and of following types:</t>
  </si>
  <si>
    <t>E-11</t>
  </si>
  <si>
    <t>Schenider, Clipsal, Legrand  or equivalent</t>
  </si>
  <si>
    <t>Brands for Switches, Plugs, Hum Free Regulator &amp; Accessories:</t>
  </si>
  <si>
    <t>iv) 5 pin 32 Amps industerial  switch socket unit</t>
  </si>
  <si>
    <t>iii) 3 pin 15 Amps switch Twin socket unit</t>
  </si>
  <si>
    <t>ii) 3 pin 13 Amps switch socket unit</t>
  </si>
  <si>
    <t>Supply and  installation  of 3  pin switch  socket  combined  unit  with  appropriate  size  of back  steel box 16SWG,  two  coats of antirust  paint,  fixed  recessed  to  walls or  ceiling including all fixing accessories and of the following types:-</t>
  </si>
  <si>
    <t>E-10</t>
  </si>
  <si>
    <t>i)   1-gang switch plate</t>
  </si>
  <si>
    <t>Same as item E-01 mentioned above but  two-way gang switch plate of following types:-</t>
  </si>
  <si>
    <t>E-09</t>
  </si>
  <si>
    <t>v) 6 gang switch plate</t>
  </si>
  <si>
    <t>iv) 5 gang switch plate</t>
  </si>
  <si>
    <t>iii) 4 gang switch plate</t>
  </si>
  <si>
    <t>iii) 3 gang switch plate</t>
  </si>
  <si>
    <t>Supply and installation of 10 amps switch gang plate with appropriate size of back steel box  16SWG  with  earth  terminal,  two  coats  of  antirust  paint  fixed  recessed  in  wall including all fixing accessories and of following types:</t>
  </si>
  <si>
    <t>E-08</t>
  </si>
  <si>
    <t>Wiring for one 5 pin 32 AMP switch-socket combined unit direct from main panel with 5xsingle core 4 mm sq  PVC insulated, 300/500 volt grade copper wire (Phase, Neutral &amp; Earth) in and including cost of 25/40mm dia  PVC conduit recessed in walls, columns, floors, slabs or as required as per site condition including all conduit accessories such as sockets,  bends,  steel  pull  boxes  and  complete  in  all  respects  with  final  testing  and commissioning.</t>
  </si>
  <si>
    <t>Socket Wiring For 3 Phase</t>
  </si>
  <si>
    <t>E-07A</t>
  </si>
  <si>
    <t>Wiring for one 3 pin 15 AMP switch-socket combined unit direct from DB with 3xsingle core 4mm sq (7/036) PVC insulated, 300/500 volt grade copper wire (Phase, Neutral &amp; Earth)  in  and  including  cost  of  25mm  dia   PVC  conduit  recessed  in  walls,  columns, floors, slabs or as required as per site condition including all conduit accessories such as sockets,  bends,  steel  pull  boxes  and  complete  in  all  respects  with  final  testing  and commissioning.</t>
  </si>
  <si>
    <t>E-07</t>
  </si>
  <si>
    <t>E-06</t>
  </si>
  <si>
    <t>Same  as  item  E-02  mentioned  above  but  wiring  for   3  pin  13  AMP  switch  socket combined  unit  but  with  3x  single  core  2.5mm Sq  (7/029)  from  nearest  switch  board. Complete in all respect with final testing and commissioning.</t>
  </si>
  <si>
    <t>E-05</t>
  </si>
  <si>
    <t>Same as item E-02 mentioned above but for Exhaust fan.</t>
  </si>
  <si>
    <t>E-04</t>
  </si>
  <si>
    <t>Points</t>
  </si>
  <si>
    <t>Same  as  item  E-02  mentioned  above  but  one  light  point  controlled  by  2-two  way switches as shown in the drawings.</t>
  </si>
  <si>
    <t>E-03</t>
  </si>
  <si>
    <t>a.  Two Light Points</t>
  </si>
  <si>
    <t>Same as item E-02 mentioned above but set of light points controlled by one switch as under:-</t>
  </si>
  <si>
    <t>Wiring for one light point controlled by one switch and wired with 2x single core 1.5mm sq  (7/053)/(3/036)  PVC  insulated,  300/500  volt  grade  copper  wire  (Phase,  Neutral &amp; Earth) in and including  cost  of appropriate size of  PVC conduit  (min size 20mm dia) partly  shared  recessed  in  walls,  columns,  floors,  slabs  or  as  required  as  per  site conditions including all conduit accessories such as steel pull boxes, PVC junction boxes for ceiling and wall, sockets &amp; bends also steel pull wire. Complete in all respects with final testing and commissioning.</t>
  </si>
  <si>
    <t>E-02</t>
  </si>
  <si>
    <t>Brands:</t>
  </si>
  <si>
    <t>Note: Not more than two circuits of the same phase in one conduit of 25mm dia.</t>
  </si>
  <si>
    <t>E-01</t>
  </si>
  <si>
    <t>The Contractor should note that materials and equipment as specified and as  per  list  of  Approved  Manufacture/Make   as  Annexure-A1  (attached) shall be used.</t>
  </si>
  <si>
    <t>Note:~</t>
  </si>
  <si>
    <t>AMOUNT(Rs)</t>
  </si>
  <si>
    <t>RATE(Rs)</t>
  </si>
  <si>
    <t>S NO</t>
  </si>
  <si>
    <t>Jobs</t>
  </si>
  <si>
    <t>Emergancy M.S stairs</t>
  </si>
  <si>
    <t>C39</t>
  </si>
  <si>
    <t>C38</t>
  </si>
  <si>
    <t xml:space="preserve">M.s Sheet Cantainer </t>
  </si>
  <si>
    <t>C37</t>
  </si>
  <si>
    <t>Sft</t>
  </si>
  <si>
    <t xml:space="preserve">M.S Sheet </t>
  </si>
  <si>
    <t>C36</t>
  </si>
  <si>
    <t xml:space="preserve">Window Grill </t>
  </si>
  <si>
    <t>C35</t>
  </si>
  <si>
    <t xml:space="preserve">Window  </t>
  </si>
  <si>
    <t>C34</t>
  </si>
  <si>
    <t>Emergancy M.S Doors</t>
  </si>
  <si>
    <t>C33</t>
  </si>
  <si>
    <t>Fiber Shed</t>
  </si>
  <si>
    <t>C32</t>
  </si>
  <si>
    <t>Kg</t>
  </si>
  <si>
    <t xml:space="preserve">Steel Elements of Truss </t>
  </si>
  <si>
    <t>C31</t>
  </si>
  <si>
    <t>Ton</t>
  </si>
  <si>
    <t xml:space="preserve">Reinforment </t>
  </si>
  <si>
    <t>C30</t>
  </si>
  <si>
    <t xml:space="preserve">Razor  Wire </t>
  </si>
  <si>
    <t>C29</t>
  </si>
  <si>
    <t xml:space="preserve">M.S Gate </t>
  </si>
  <si>
    <t>C28</t>
  </si>
  <si>
    <t xml:space="preserve">Painting three coats of weather shield paint  (ICI/Burger/Nippon or approved equivalent)  of approved shade on plastered surface (external) including  projection soffits the cost of clearing the surface, sand papering etc. complete at any height in any floor.Complete in all respects as per darwings, technical provisions and as directed by the Engineer Incharge   </t>
  </si>
  <si>
    <t>Weather shied</t>
  </si>
  <si>
    <t>C27</t>
  </si>
  <si>
    <t xml:space="preserve">Plaster </t>
  </si>
  <si>
    <t>C26</t>
  </si>
  <si>
    <t>Cft</t>
  </si>
  <si>
    <t>Brick  Work</t>
  </si>
  <si>
    <t>C25</t>
  </si>
  <si>
    <t>Beams</t>
  </si>
  <si>
    <t>Columns</t>
  </si>
  <si>
    <t>Footing</t>
  </si>
  <si>
    <t>R.C.C for Tee Wall</t>
  </si>
  <si>
    <t>C24</t>
  </si>
  <si>
    <t>P.C.C (1:4:8)</t>
  </si>
  <si>
    <t>C23</t>
  </si>
  <si>
    <t>Termite Proofing</t>
  </si>
  <si>
    <t>C22</t>
  </si>
  <si>
    <t>Excavation &amp; Back Filling For Tee Wall</t>
  </si>
  <si>
    <t>C21</t>
  </si>
  <si>
    <t>Nos.</t>
  </si>
  <si>
    <t>Doors lock system</t>
  </si>
  <si>
    <t>C20</t>
  </si>
  <si>
    <t>sft</t>
  </si>
  <si>
    <t xml:space="preserve">Floor treament </t>
  </si>
  <si>
    <t>C19</t>
  </si>
  <si>
    <t>Boxes</t>
  </si>
  <si>
    <t>C18</t>
  </si>
  <si>
    <t xml:space="preserve"> Door Closer</t>
  </si>
  <si>
    <t>C17</t>
  </si>
  <si>
    <t>Door Latches</t>
  </si>
  <si>
    <t>C16</t>
  </si>
  <si>
    <t>Door Lock</t>
  </si>
  <si>
    <t>C15</t>
  </si>
  <si>
    <t>No's</t>
  </si>
  <si>
    <t>Basin</t>
  </si>
  <si>
    <t>C14</t>
  </si>
  <si>
    <t>C13</t>
  </si>
  <si>
    <t>Nos</t>
  </si>
  <si>
    <t>i)</t>
  </si>
  <si>
    <t>Automatic sliding Doors</t>
  </si>
  <si>
    <t>C12</t>
  </si>
  <si>
    <t>First Floor</t>
  </si>
  <si>
    <t>Ground Floor</t>
  </si>
  <si>
    <t xml:space="preserve">Basement </t>
  </si>
  <si>
    <t>ii)</t>
  </si>
  <si>
    <t>C11</t>
  </si>
  <si>
    <t>ventilators</t>
  </si>
  <si>
    <t xml:space="preserve">Windows </t>
  </si>
  <si>
    <t>C10</t>
  </si>
  <si>
    <t>Mumty</t>
  </si>
  <si>
    <t>Door finishes shall be chemical resistant, anti-fungal and anti-bacterial properties. (1.2mm thick GPSP sheet suitable to fix on 60 mm thick wall panel with provisions for double glazing glass for all door and hardware like push plates and handle on both side, lock and key, etc) PUF Panels will be with GPSP Sheets, epoxy painted on both sides and PUF insulation of minimum 38-40 kg/m3. Concealed hardware for fixing of door frames, TS-71 door closure, SS Door handle, SS ball bearing butt hinges, concealed tower bolt for the double door, both sides lock and key arrangement. Suitable neoprene “Y seal” type gaskets may be used between the door jam and door stop</t>
  </si>
  <si>
    <t>Wood Work</t>
  </si>
  <si>
    <t>C9</t>
  </si>
  <si>
    <t xml:space="preserve"> Tempered Glass</t>
  </si>
  <si>
    <t>C8</t>
  </si>
  <si>
    <t>Aluminium Windows</t>
  </si>
  <si>
    <t>C7</t>
  </si>
  <si>
    <t>C6</t>
  </si>
  <si>
    <t>C5</t>
  </si>
  <si>
    <t>Plastic Emulsion</t>
  </si>
  <si>
    <t>C4</t>
  </si>
  <si>
    <t>C3</t>
  </si>
  <si>
    <t>C2</t>
  </si>
  <si>
    <t>Wall</t>
  </si>
  <si>
    <t>R.C.C 4000 Psi</t>
  </si>
  <si>
    <t>C1</t>
  </si>
  <si>
    <t>Amount   (Rs)</t>
  </si>
  <si>
    <t>Rate (Rs)</t>
  </si>
  <si>
    <t>Unit</t>
  </si>
  <si>
    <t>Qty</t>
  </si>
  <si>
    <t xml:space="preserve">Description </t>
  </si>
  <si>
    <t>Item No.</t>
  </si>
  <si>
    <t>2000 CFM</t>
  </si>
  <si>
    <t>4500 CFM fan</t>
  </si>
  <si>
    <t xml:space="preserve">Metal Detectors </t>
  </si>
  <si>
    <t xml:space="preserve">Mumty Fabrication </t>
  </si>
  <si>
    <t>Providing the Three pass Boxes (Static type) (as indicated in the design submitted). It shall be made of SS 304/416, with interlocking in such a way that both doors cannot be opened 
simultaneously, panel mounted, fixed at a height of 1220 mm from floor in sandwich panel, dimension of 610 mm (L) X 610 MM (W) X 610 MM (D), load bearing capacity of 40 Kg, door make-Single door in each side, glass and air tight gasket, door latch for one door(door opening outside), handle of superior quality, viewing glass made of polycarbonate or 10 mm thick tempered glass, hinges made of SS304 and chemical resistant especially to Hypochlorite solution, alcohol, etc., flange to seal pass-box and sandwich panel,</t>
  </si>
  <si>
    <t xml:space="preserve">Barrier Gate </t>
  </si>
  <si>
    <t xml:space="preserve">Providing and install Manual Barrier Gate with standard arm height (1052mm from road surface to the underside of the boom) Boom Dimensions (76mm x38mm) 7M boom with straining wire. </t>
  </si>
  <si>
    <t>Providing, and laying reinforced cement concrete using screened crushed stone graded aggregate 3/4 inch (19 mm) and down gauge having a minimum cylinder crushing strength of 4000 lbs. per sq. inch at 28 days with including form work and its removal, compacting, levelling, and curing etc. complete in all respects but excluding the cost of reinforcement. Complete in all respects as per drawings, technical provisions and as directed by the Engineer Incharge.</t>
  </si>
  <si>
    <t xml:space="preserve">Providing and laying first class solid good finishing surface burnt brick masonry, set in cement morter 1:6 for brick work in straight or curved wall 4.5" thick including scaffolding and its removal, raking, out joints, and curing etc, complete in all respect </t>
  </si>
  <si>
    <t>Providing &amp; Installing 2X Prefabricated structures 20F X 10F to be installed as per drawing. Both structures to be provided with finished flooring, ceiling, doors &amp; windows etc. 2X 2 tonne AC to be installed in each structure. 
Commercial grade, 3 ply (3-5mm preferably ) Fibre Shed top 36F (L), 12F (W) and 6F Deep to be installed on 16 Gauge SS Pipes. Both side ends  to be covered with same fibre and fibre partitions within the structures. Front open and back sides to be left open for at least 2feet for ventilation including shelf space for placing of tissue paper, rack etc inside each cabin.</t>
  </si>
  <si>
    <t>Painting with (ICI/Burger/Nippon etc) Dulux plastic emulsion paint V I P of approved shade two coats over primer and including the cost of one priming coat complete over plastered surface at any height in floor.</t>
  </si>
  <si>
    <t>Basement</t>
  </si>
  <si>
    <t>Providing and laying M S Deformed grade 60 Steel reinforcement bars with minimum yield stress of 60,000 psi with and including the cost of straightening, cutting, bending, binding, wastage, overlaps complete in all kinds of R.C.C work. Complete in all respects as per drawings, technical provisions and as directed by the Engineer Incharge</t>
  </si>
  <si>
    <t>Providing and fixing fully glazed double leaf hung dulux model aluminium windows and ventilators of approved make A.C.P/Pak cable including 6mm thick best quality tinted blue colour glass 12mm thick on glass shatter Resistance film SRF 12 mils (.012 inch) Thickness Place with adessive material and aluminium fittings including wire mesh, lugs cutting holes and making good damages to wall etc. complete. Ornamented balustrade outside windows in entrance lobby and stores as per drawings floor or as directed by Engineer Incharge.</t>
  </si>
  <si>
    <t>Providing and fixing 2-1/2" best thick quality deodar wood Frame partition on the side Ply as per drawings fittings to be fixed etc. complete but excluding cost of kick plates, door lock and sliding bolts. complete as specified and as directed by Engineer Incharge.</t>
  </si>
  <si>
    <t xml:space="preserve">Providing and fixing 24" x 18" mrror of imported Belgium glass or equivalent as approved, with deodar wood frame complete with 4 mm commercial plywood backing fixed to wall with spacers using C.P. screw 2" long complete. (Deodar wood frame size 1-1/4" x 3/4") including painting/polishing complete. </t>
  </si>
  <si>
    <t>Providing and fixing all types of partly fixed and partly openable glazed anodised bronze  colour Aluminium doors, using delux section of M/s Al-Cop or Pakistan Cables, having chowkat frame of size 40 x 100 mm (1½" x 4") and leaf frame of 60x40mm (2½"x1½") wide sections including the cost of ¼" (5 mm) thick imported Green tinted glass with aluminium triangular gola and rubber gasket to support the glass and single leaf edging, using approved standard fittings, locks, 3" (75 mm) wide long handles, Hatch doors  etc., and hardware any required as approved by the engineer in-charge</t>
  </si>
  <si>
    <t>Providing and fixing fully glazed double leaf hung dulux model aluminium windows and ventilators of approved make A.C.P/Pak cable including 6mm best thick quality tinted blue colour glass 12mm thick and aluminium fittings including wire mesh, lugs cutting holes and making good damages to wall etc. complete. Ornamented balustrade outside windows in entrance lobby and stores as per drawings floor or as directed by Engineer Incharge.</t>
  </si>
  <si>
    <t>Supply of Automatic Sliding Door Operator, complete with
following electrical, mechanical components, and accessories.
1. High-strength reinforced fiber-toothed belt for quiet operation
2. heavy-duty track wheels (required quantity)
3. Presence Sensor
4. Safety Photo Beam for double leaf sliding glass doors.
5. Offered product should have international recognition for its
quality / performance (verifiable).</t>
  </si>
  <si>
    <t>Supply of Emergency Power Backup for Automatic Sliding Door Operator as per product requirement having backup capacity for minimum O5minutes/Open Close Operation. Installation, Testing and Commissioning of Automatic Sliding Door Operator with Emergency Power Backup as mentioned on above complete in all respect as per requirement.</t>
  </si>
  <si>
    <t>Stainless Steel Railing (Stairs) Providing and fixing with sunken iron screws and rawal plugs best quality Stainless Steel Railing of seamless pipe rails and posts up to (3 inch dia) 7.5cm,100cm  in height, both side of stairs and walls as required and approved  by Engineer Incharge.</t>
  </si>
  <si>
    <t>Providing and fixing approved quality earthen ware glazed Wash basin standard size granite marble and approved colour master make. Chromium plated brass waste and Chain with rubber plug and CP mixture tap mixer heavy duty, bottle trap, complete with all fittings fixed to floor and walls by C.I. brackets with brass screws including C.P. stop cock complete in all respect. Or as approved equal.</t>
  </si>
  <si>
    <t>Providing and fixing mortise door lock with handle and duplicate keys, made in Hungry (imported) or equivalent.</t>
  </si>
  <si>
    <t>Providing and fixing best quality imported (Italian / German, available in Pakistan) door latches as per approval of Engineer Incharge</t>
  </si>
  <si>
    <t>Providing and fixing with brass screws or specially supplied screws hydraulic Door Closer imported heavy-duty Ruby Make (Japan) medium size, complete as per specification</t>
  </si>
  <si>
    <t xml:space="preserve">Flooring shall be of self-levelling industrial epoxy at least 3-5 mm in thick including screed compound for adhesion. Epoxy used for this application will be self-levelling and clean room compatible except laboratory office, staff room and kitchen. Floors must be slip-resistant, impervious to liquids, and resistant to chemicals. The installation of seamless, sealed, resilient or poured floors, with integral cove bases are required. Walls should be constructed to produce a sealed smooth finish that can be easily cleaned and decontaminated. All corners will be in curved shaped.
</t>
  </si>
  <si>
    <t>Providing and fixing and installing high quality, durable electric door locks at Electric Locking Systems. We stock a variety of electric door locks to enhance the security.                           
•	Concealed installation
•	Power-on to lock, lock status LED display, Door   status signal NC output
•	Working Voltage: DC12V input
•	 Working Current: 350mA
•	Holding Force: 1000kg
•	Weight: 0.77kg
•	Size: 200×35×38mm</t>
  </si>
  <si>
    <t xml:space="preserve">Excavation &amp; Back Filling in all kinds of soil upto required depth and stacking of excavated material clear of edge of excavation, after excavation levelling and compacting and disposal of surplus excavated material out of project area any lead. Complete in all respects as per drawings, technical provisions and as directed by the Engineer In charge.    </t>
  </si>
  <si>
    <t>Providing and carrying out termite proofing by spraying anti-termite liquid as approved by Pakistan council of scientific and industrial research (PCSIR) lime BIFLEX, FIPROKIL AGENDA DURSBAN etc. as per instructions of the manufacturer, under floors over the filling and all peripheral sides of the trenches for foundation, and as  directed by engineer Incharge.</t>
  </si>
  <si>
    <t>Providing, and laying cement concrete not leaner than (1:4:8) using screened Margalla crushed stone graded aggregate 1 inch (25 mm) and down gauge in foundations, having a minimum cylinder crushing strength of 10 Mpa (1500 psi)  at 28 days under foundation including cost of 1000 gauge polythene sheet, form work and its removal, compacting, levelling and curing etc. as per drawings, technical provisions and instructions of the engineer Incharge</t>
  </si>
  <si>
    <t xml:space="preserve">Providing, and laying reinforced cement concrete using screened crushed stone graded aggregate 3/4 inch (19 mm) and down gauge having a minimum cylinder crushing strength of 5000 lbs. per sq inch at 28 days with including form work and its removal, compacting, levelling, and curing etc. complete in all respects but excluding the cost of reinforcement. Complete in all respects as per drawings, technical provisions and as directed by the Engineer Incharge    </t>
  </si>
  <si>
    <t>Providing and laying first class solid burnt brick masonry, set in cement morter 1:6 for brick work in straight or curved wall 9"thick including scaffolding and its removal, raking, out joints, and curing etc, complete in all respect and as directed by Engineer Incharge.</t>
  </si>
  <si>
    <t xml:space="preserve">Providing 13mm thick cement plaster (1:4) on wall. including making edges, corners, curing, stagging, and scaffolding etc. Including cost of Providing and fixing chicken mesh with nails over all joints of walls with columns, beams, and footing bed. Complete in all respects as per drawings, technical provisions and as directed by the Engineer Incharge </t>
  </si>
  <si>
    <t xml:space="preserve">Providing and fixing of 16 gauge m.s folded sheet welded with angle box frame.2"x 2"x1/4" .M. s angle box frame with coats of red oxide and two  coats of enamel paint including tower bolts, pull handle  lock using approved brass section  fittings, iron lugs, including cutting, welding. Complete in all respects as per drawings, technical provisions and as directed by the Engineer Incharge     </t>
  </si>
  <si>
    <t>Supply and fixing razor wire 12 No fencing consisting of 3no straight wire including fixing Y shape angle iron size (2"x2"x1/4'') with clamps or nut bolts at existing boundary wall column supports and razor wire, coil diameter of 24" at 6"c/c   complete in all respects including cost of red oxide and paint on angles. Complete in all respects as per drawings, technical provisions and as directed by the Engineer Incharge</t>
  </si>
  <si>
    <t>Providing and fixing C Channel section (1.5"x3"x16 SWG) Box section 4" x 4" and 1/4" thickness, the Cleat 1/4" thickness, Base Plate 12"x12"x 1/2", Gusset 3/8" thickness and different size of Truss angle which is mentioned in drawing including the cost of straightening, cutting, bending, binding, wastage, overlaps.  fixing material like nut bolt etc. Complete in all respects as per drawings, technical provisions and as directed by the Engineer Incharge.</t>
  </si>
  <si>
    <t>Providing, fabricating and fixing in position, galvanized corrugated G.I,18 SWG in thickness, including steel and rubber washer’s ‘J’ bolts and nuts including cost of material in over laps over roof sheeting and 18 SWG P.G.I sheet ridge cover, joints sealed of epoxy. Complete in all respects as per drawings, technical provisions and as directed by the Engineer Incharge.</t>
  </si>
  <si>
    <t>Providing and fixing M.s Doors 16 SWG fixing material like nut bolt and inside the bar etc. With Iron Paint. Hatch doors Complete in all respects as per drawings, technical provisions and as directed by the Engineer Incharge.</t>
  </si>
  <si>
    <t xml:space="preserve">Providing and fixing of 16 gauge m.s folded sheet welded with angle box frame.2"x 2"x1/4" .M.s angle box frame with bullet Proof Glass 1" (25.4 mm) on With  on glass  shatter Resistance film SRF 12 mils (.012 inch )Thickness Place with adessive  material with coats of red oxide and two  coats of enamel paint including tower bolts, pull handle  lock using approved brass section  fittings, iron lugs, including cutting, welding. Complete in all respects as per drawings, technical provisions and as directed by the Engineer Incharge.   </t>
  </si>
  <si>
    <t>Providing and fixing of M.S pipe grill frame with 3/4"x 3/4" x 16 SWG pipe and panel with 1/2" dia 18 SWG pipe for windows/ventilators including other maintenance and repair, cutting, welding, and painting as per design and drawings. Complete in all respects as per drawings, technical provisions and as directed by the Engineer Incharge.</t>
  </si>
  <si>
    <t xml:space="preserve">Providing and fixing of 16 SWG m.s folded sheet welded with angle box frame.2"x 2"x1/4" .M. s angle box frame with coats of red oxide and two  coats of enamel paint including tower bolts, pull handle  lock using approved brass section  fittings, iron lugs, including cutting, welding. Complete in all respects as per drawings, technical provisions and as directed by the Engineer Incharge   </t>
  </si>
  <si>
    <t>Providing and install the M.s 16 SWG  20' Long container with two window and doors. One side window attaches the doors with Biometric device (scanner thumb and face) which for the external side Person communicate the outer side doors. The container fully installs of electric appliance, like CCTV Camera and AC facility. Complete in all respects as Engineer Incharge.</t>
  </si>
  <si>
    <t>Providing and making, fixing the M.S stairs Emergency Stairs which through the connect all floor top to ground floor.  The stairs all members should be M.s 16 SWG. Complete in all respects as Engineer Incharge.</t>
  </si>
  <si>
    <t>Providing &amp; Installing walk through metal detectors preferably Garret PD6500i Enhanced Pinpoint Walk-Through metal detector gate</t>
  </si>
  <si>
    <t>Providing and fixing of 12 mm tempered glass Door in partition walls including aluminium frames of required section, frosting paper all necessary fittings i.e., locks, handles, hinges, netting and cutting in all floors. Handle of superior quality, viewing glass made of polycarbonate or 10 mm thick tempered glass, hinges made of SS304 and chemical resistant especially to Hypochlorite solution, alcohol, etc., flange to seal pass-box and sandwich panel, etc complete in all respects as specified.
The height &amp; width of door placed at changing room required additional glass partition to make it higher and can be used when required. i.e., shifting of heighted instruments. This can be achieved with additional partition and can be removed when required with aluminium frame.</t>
  </si>
  <si>
    <t>Aluminium</t>
  </si>
  <si>
    <t>iii)</t>
  </si>
  <si>
    <t>iv)</t>
  </si>
  <si>
    <r>
      <t>Supply, installation, testing &amp; commissioning of circuit wiring from distribution board to the nearest switch board to be wired with 3xsingle core 2.5mm</t>
    </r>
    <r>
      <rPr>
        <vertAlign val="superscript"/>
        <sz val="11"/>
        <rFont val="Calibri"/>
        <family val="2"/>
        <scheme val="minor"/>
      </rPr>
      <t>2</t>
    </r>
    <r>
      <rPr>
        <sz val="11"/>
        <rFont val="Calibri"/>
        <family val="2"/>
        <scheme val="minor"/>
      </rPr>
      <t xml:space="preserve"> PVC insulated 300/500 volt grade copper wire (Phase Neutral &amp; Earth) in and including cost of appropriate size
of   PVC  conduit  (min  size  20mm  dia)  recessed  in  walls,  columns,  floors,  slabs  or  as
required as per site conditions complete with all PVC conduit  accessories such as pull boxes, junctions boxes, sockets, bends, steel pull wire and complete in all respects. Each circuit shall have independent insulated green colour copper wire as earth conductor.</t>
    </r>
  </si>
  <si>
    <r>
      <rPr>
        <sz val="11"/>
        <rFont val="Calibri"/>
        <family val="2"/>
        <scheme val="minor"/>
      </rPr>
      <t>Supply, installation, testing &amp; commissioning of circuit wiring from distribution board to the nearest socket/plug to be wired with 3xsingle core 4mm</t>
    </r>
    <r>
      <rPr>
        <vertAlign val="superscript"/>
        <sz val="11"/>
        <rFont val="Calibri"/>
        <family val="2"/>
        <scheme val="minor"/>
      </rPr>
      <t>2</t>
    </r>
    <r>
      <rPr>
        <sz val="11"/>
        <rFont val="Calibri"/>
        <family val="2"/>
        <scheme val="minor"/>
      </rPr>
      <t xml:space="preserve"> PVC insulated 300/500 volt grade copper wire (Phase Neutral &amp; Earth) in and including cost of appropriate size of
PVC conduit (min size 20mm dia) recessed in walls, columns, floors, slabs or as required
as  per  site  conditions  complete  with  all  PVC  conduit  accessories  such  as  pull  boxes, junctions boxes, sockets, bends, steel pull wire and complete in all respects. Each circuit shall have independent insulated green colour copper wire as earth conductor.</t>
    </r>
  </si>
  <si>
    <t>ii) 2 gang switch plate</t>
  </si>
  <si>
    <t>i) 1 gang switch plate</t>
  </si>
  <si>
    <r>
      <rPr>
        <b/>
        <u/>
        <sz val="12"/>
        <rFont val="Calibri"/>
        <family val="2"/>
        <scheme val="minor"/>
      </rPr>
      <t>LDB-BF</t>
    </r>
  </si>
  <si>
    <r>
      <rPr>
        <b/>
        <u/>
        <sz val="12"/>
        <rFont val="Calibri"/>
        <family val="2"/>
        <scheme val="minor"/>
      </rPr>
      <t>PDB-BF</t>
    </r>
  </si>
  <si>
    <r>
      <rPr>
        <b/>
        <u/>
        <sz val="11"/>
        <rFont val="Calibri"/>
        <family val="2"/>
        <scheme val="minor"/>
      </rPr>
      <t>Earthing Pit for Equipments</t>
    </r>
  </si>
  <si>
    <r>
      <rPr>
        <b/>
        <u/>
        <sz val="11"/>
        <rFont val="Calibri"/>
        <family val="2"/>
        <scheme val="minor"/>
      </rPr>
      <t>LIGHTENING PROTECTION SYSTEM </t>
    </r>
  </si>
  <si>
    <t>a)</t>
  </si>
  <si>
    <t>b)</t>
  </si>
  <si>
    <t>c) Single Core, LT XLPE Copper Cable</t>
  </si>
  <si>
    <t>c)</t>
  </si>
  <si>
    <t>Supply  and  laying  of  70  mm  x  3mm  Cu  Strip  condutor  as  down  conductor  to  be connected to earthing pit. including cost of all necessary material</t>
  </si>
  <si>
    <t>E16</t>
  </si>
  <si>
    <t>TOTAL Amount of Electrical Works</t>
  </si>
  <si>
    <r>
      <rPr>
        <b/>
        <u/>
        <sz val="11"/>
        <rFont val="Calibri"/>
        <family val="2"/>
        <scheme val="minor"/>
      </rPr>
      <t>FACP</t>
    </r>
    <r>
      <rPr>
        <u/>
        <sz val="11"/>
        <rFont val="Calibri"/>
        <family val="2"/>
        <scheme val="minor"/>
      </rPr>
      <t> </t>
    </r>
    <r>
      <rPr>
        <b/>
        <sz val="11"/>
        <rFont val="Calibri"/>
        <family val="2"/>
        <scheme val="minor"/>
      </rPr>
      <t>:</t>
    </r>
    <r>
      <rPr>
        <sz val="11"/>
        <rFont val="Calibri"/>
        <family val="2"/>
        <scheme val="minor"/>
      </rPr>
      <t xml:space="preserve"> Providing and fixing, testing and commissioningof 02 loop analogue fire control panel surface /recessed mounting type  with full switching programming capabilities ,system suitable operation of 230 volts 50hz  with full functionality as per  specification  of manufacturer  allied components. with T&amp;P  etc and  as per  specific drawing imported  approved make  /model  or  as  approved  by  the engineer in-charge as required.</t>
    </r>
  </si>
  <si>
    <r>
      <rPr>
        <b/>
        <sz val="11"/>
        <rFont val="Calibri"/>
        <family val="2"/>
        <scheme val="minor"/>
      </rPr>
      <t>SMOKE</t>
    </r>
    <r>
      <rPr>
        <sz val="11"/>
        <rFont val="Calibri"/>
        <family val="2"/>
        <scheme val="minor"/>
      </rPr>
      <t xml:space="preserve">  </t>
    </r>
    <r>
      <rPr>
        <b/>
        <sz val="11"/>
        <rFont val="Calibri"/>
        <family val="2"/>
        <scheme val="minor"/>
      </rPr>
      <t>DETECTOR</t>
    </r>
    <r>
      <rPr>
        <sz val="11"/>
        <rFont val="Calibri"/>
        <family val="2"/>
        <scheme val="minor"/>
      </rPr>
      <t xml:space="preserve">  :  Providing and  fixing,  testing  and  commissioning of analogue  addressable ionization smoke detector with addressable base with full functioning   switching programming capabilities ,system  as per  specification &amp; recommended  of drawing /  manufacturer with allied components with T&amp;P  etc imported approved  make/model  or  as  approved  by  the  engineer in-charge  as required.</t>
    </r>
  </si>
  <si>
    <r>
      <rPr>
        <b/>
        <sz val="11"/>
        <rFont val="Calibri"/>
        <family val="2"/>
        <scheme val="minor"/>
      </rPr>
      <t>MANUAL</t>
    </r>
    <r>
      <rPr>
        <sz val="11"/>
        <rFont val="Calibri"/>
        <family val="2"/>
        <scheme val="minor"/>
      </rPr>
      <t xml:space="preserve"> </t>
    </r>
    <r>
      <rPr>
        <b/>
        <sz val="11"/>
        <rFont val="Calibri"/>
        <family val="2"/>
        <scheme val="minor"/>
      </rPr>
      <t>BREAK</t>
    </r>
    <r>
      <rPr>
        <sz val="11"/>
        <rFont val="Calibri"/>
        <family val="2"/>
        <scheme val="minor"/>
      </rPr>
      <t xml:space="preserve"> </t>
    </r>
    <r>
      <rPr>
        <b/>
        <sz val="11"/>
        <rFont val="Calibri"/>
        <family val="2"/>
        <scheme val="minor"/>
      </rPr>
      <t>GLASS:</t>
    </r>
    <r>
      <rPr>
        <sz val="11"/>
        <rFont val="Calibri"/>
        <family val="2"/>
        <scheme val="minor"/>
      </rPr>
      <t>Providing and fixing, testing and commissioning o addressable manual brake glass unit with addressable base with full functioning switching programming capabilities ,system as per  specification &amp; recommended of  drawing  /  manufacturer  with  allied  components  with  T&amp;P  etc  imported approved make/model  or as approved by the engineer in-charge as required.</t>
    </r>
  </si>
  <si>
    <r>
      <rPr>
        <b/>
        <sz val="11"/>
        <rFont val="Calibri"/>
        <family val="2"/>
        <scheme val="minor"/>
      </rPr>
      <t>SOUNDER:</t>
    </r>
    <r>
      <rPr>
        <sz val="11"/>
        <rFont val="Calibri"/>
        <family val="2"/>
        <scheme val="minor"/>
      </rPr>
      <t>Providing  and  fixing,  testing  and  commissioning of  addressable electronic sounder  unit  with addressable base  with full functioning   switching programming  capabilities  ,system  as   per   specification  &amp;   recommended  of drawing   /   manufacturer   with   allied   components  with   T&amp;P   etc   approved make/model or as approved by the engineer in-charge as required.</t>
    </r>
  </si>
  <si>
    <r>
      <rPr>
        <b/>
        <sz val="11"/>
        <rFont val="Calibri"/>
        <family val="2"/>
        <scheme val="minor"/>
      </rPr>
      <t>Wiring</t>
    </r>
    <r>
      <rPr>
        <sz val="11"/>
        <rFont val="Calibri"/>
        <family val="2"/>
        <scheme val="minor"/>
      </rPr>
      <t xml:space="preserve"> </t>
    </r>
    <r>
      <rPr>
        <b/>
        <sz val="11"/>
        <rFont val="Calibri"/>
        <family val="2"/>
        <scheme val="minor"/>
      </rPr>
      <t>for</t>
    </r>
    <r>
      <rPr>
        <sz val="11"/>
        <rFont val="Calibri"/>
        <family val="2"/>
        <scheme val="minor"/>
      </rPr>
      <t xml:space="preserve"> </t>
    </r>
    <r>
      <rPr>
        <b/>
        <sz val="11"/>
        <rFont val="Calibri"/>
        <family val="2"/>
        <scheme val="minor"/>
      </rPr>
      <t>Fire</t>
    </r>
    <r>
      <rPr>
        <sz val="11"/>
        <rFont val="Calibri"/>
        <family val="2"/>
        <scheme val="minor"/>
      </rPr>
      <t xml:space="preserve"> </t>
    </r>
    <r>
      <rPr>
        <b/>
        <sz val="11"/>
        <rFont val="Calibri"/>
        <family val="2"/>
        <scheme val="minor"/>
      </rPr>
      <t>alarm</t>
    </r>
    <r>
      <rPr>
        <sz val="11"/>
        <rFont val="Calibri"/>
        <family val="2"/>
        <scheme val="minor"/>
      </rPr>
      <t xml:space="preserve"> </t>
    </r>
    <r>
      <rPr>
        <b/>
        <sz val="11"/>
        <rFont val="Calibri"/>
        <family val="2"/>
        <scheme val="minor"/>
      </rPr>
      <t>system</t>
    </r>
    <r>
      <rPr>
        <sz val="11"/>
        <rFont val="Calibri"/>
        <family val="2"/>
        <scheme val="minor"/>
      </rPr>
      <t xml:space="preserve"> with 2 Core 1.5mmSq Fire Rated PVC insulated copper wire make as specified from FACP/FAJB includings cost of PVC conduit partly  shared.  Complete in  all  respects  including no.  of  wires  as  per  standard practice and shop drawings approved by Engineer-in-Charge. Excluding cost of smoke/heat detectors as per NFPA-72 requirement.</t>
    </r>
  </si>
  <si>
    <r>
      <rPr>
        <b/>
        <sz val="11"/>
        <rFont val="Calibri"/>
        <family val="2"/>
        <scheme val="minor"/>
      </rPr>
      <t>EMERGENCY</t>
    </r>
    <r>
      <rPr>
        <sz val="11"/>
        <rFont val="Calibri"/>
        <family val="2"/>
        <scheme val="minor"/>
      </rPr>
      <t xml:space="preserve">  </t>
    </r>
    <r>
      <rPr>
        <b/>
        <sz val="11"/>
        <rFont val="Calibri"/>
        <family val="2"/>
        <scheme val="minor"/>
      </rPr>
      <t>LIGHT:</t>
    </r>
    <r>
      <rPr>
        <sz val="11"/>
        <rFont val="Calibri"/>
        <family val="2"/>
        <scheme val="minor"/>
      </rPr>
      <t>Supply and installation of Emergency Light with 1.5 Hours beak up (Battery Operated) for electrical room as per drawing  and as per NFPA 101, 70, 110, 111 &amp; ISO, IBC 1006-2, UL 924 requirements.</t>
    </r>
  </si>
  <si>
    <r>
      <rPr>
        <b/>
        <sz val="11"/>
        <rFont val="Calibri"/>
        <family val="2"/>
        <scheme val="minor"/>
      </rPr>
      <t>RESCUE</t>
    </r>
    <r>
      <rPr>
        <sz val="11"/>
        <rFont val="Calibri"/>
        <family val="2"/>
        <scheme val="minor"/>
      </rPr>
      <t xml:space="preserve">  </t>
    </r>
    <r>
      <rPr>
        <b/>
        <sz val="11"/>
        <rFont val="Calibri"/>
        <family val="2"/>
        <scheme val="minor"/>
      </rPr>
      <t>BOX:</t>
    </r>
    <r>
      <rPr>
        <sz val="11"/>
        <rFont val="Calibri"/>
        <family val="2"/>
        <scheme val="minor"/>
      </rPr>
      <t>Supply  and fixing of Rescue Boxes as  per  drawing &amp;  NFPA relevent code requirements.</t>
    </r>
  </si>
  <si>
    <r>
      <rPr>
        <b/>
        <sz val="11"/>
        <rFont val="Calibri"/>
        <family val="2"/>
        <scheme val="minor"/>
      </rPr>
      <t>CO2</t>
    </r>
    <r>
      <rPr>
        <sz val="11"/>
        <rFont val="Calibri"/>
        <family val="2"/>
        <scheme val="minor"/>
      </rPr>
      <t xml:space="preserve"> </t>
    </r>
    <r>
      <rPr>
        <b/>
        <sz val="11"/>
        <rFont val="Calibri"/>
        <family val="2"/>
        <scheme val="minor"/>
      </rPr>
      <t>EXTINGUISHER:</t>
    </r>
    <r>
      <rPr>
        <sz val="11"/>
        <rFont val="Calibri"/>
        <family val="2"/>
        <scheme val="minor"/>
      </rPr>
      <t>Supplying, installingand commissioning of CO2 make fire Extinguisher containing Mono  Ammonium Phosphate  Powder 50,  Stored  Pressure  Type,  Pressure  Gauge,  fittted  with  discharge hose, wall   mounting   bracket   etc.,   Discharge   Time   less   than   15   Secs, Controllable discharge mechanism, Range minimum 4  Meters, applicable on Class A,B,C and electrically started Fire, A Rating- 8A, B Rating 34B, Can Construction : Deep drawn &amp; Co2 Mig welded, Valve Construction : Forging &amp; Machining, Internal Coating of Can : Epoxy Powder coating, External Coating of  Can :  Epoxy Polyster Powder  coating,  Sheet  metal thickness : 1.60MM, ISI approved as per IS:15683:2006</t>
    </r>
  </si>
  <si>
    <r>
      <rPr>
        <b/>
        <sz val="11"/>
        <rFont val="Calibri"/>
        <family val="2"/>
        <scheme val="minor"/>
      </rPr>
      <t>DCP</t>
    </r>
    <r>
      <rPr>
        <sz val="11"/>
        <rFont val="Calibri"/>
        <family val="2"/>
        <scheme val="minor"/>
      </rPr>
      <t xml:space="preserve"> </t>
    </r>
    <r>
      <rPr>
        <b/>
        <sz val="11"/>
        <rFont val="Calibri"/>
        <family val="2"/>
        <scheme val="minor"/>
      </rPr>
      <t>EXTINGUISHER</t>
    </r>
    <r>
      <rPr>
        <sz val="11"/>
        <rFont val="Calibri"/>
        <family val="2"/>
        <scheme val="minor"/>
      </rPr>
      <t xml:space="preserve"> </t>
    </r>
    <r>
      <rPr>
        <b/>
        <sz val="11"/>
        <rFont val="Calibri"/>
        <family val="2"/>
        <scheme val="minor"/>
      </rPr>
      <t>6</t>
    </r>
    <r>
      <rPr>
        <sz val="11"/>
        <rFont val="Calibri"/>
        <family val="2"/>
        <scheme val="minor"/>
      </rPr>
      <t xml:space="preserve">  </t>
    </r>
    <r>
      <rPr>
        <b/>
        <sz val="11"/>
        <rFont val="Calibri"/>
        <family val="2"/>
        <scheme val="minor"/>
      </rPr>
      <t>KG:</t>
    </r>
    <r>
      <rPr>
        <sz val="11"/>
        <rFont val="Calibri"/>
        <family val="2"/>
        <scheme val="minor"/>
      </rPr>
      <t>Supplying, installing and commissioning of  portable  Fire  Extinguisher  containing  6  kg  (Dry  chemical)   Stored Pressure Type, Pressure Gauge, fittted with discharge hose, wall mounting bracket  etc.,  Discharge  Time  less  than  15  Secs,  Controllable discharge mechanism, Range  minimum 4  Meters,  applicable on  Class  A,B,C  and electrically started Fire, A Rating- 8A, B Rating 34B, Can Construction : Deep  drawn  &amp;  Co2   Mig  welded,  Valve  Construction  :   Forging  &amp; Machining, Internal  Coating  of  Can  :  Epoxy  Powder  coating,  External Coating of Can : Epoxy Polyster Powder coating, Sheet metal thickness : 1.60MM, ISI approved as per IS:15683:2006</t>
    </r>
  </si>
  <si>
    <r>
      <rPr>
        <b/>
        <sz val="11"/>
        <rFont val="Calibri"/>
        <family val="2"/>
        <scheme val="minor"/>
      </rPr>
      <t>WET</t>
    </r>
    <r>
      <rPr>
        <sz val="11"/>
        <rFont val="Calibri"/>
        <family val="2"/>
        <scheme val="minor"/>
      </rPr>
      <t xml:space="preserve">   </t>
    </r>
    <r>
      <rPr>
        <b/>
        <sz val="11"/>
        <rFont val="Calibri"/>
        <family val="2"/>
        <scheme val="minor"/>
      </rPr>
      <t>CHEMICAL</t>
    </r>
    <r>
      <rPr>
        <sz val="11"/>
        <rFont val="Calibri"/>
        <family val="2"/>
        <scheme val="minor"/>
      </rPr>
      <t xml:space="preserve">   </t>
    </r>
    <r>
      <rPr>
        <b/>
        <sz val="11"/>
        <rFont val="Calibri"/>
        <family val="2"/>
        <scheme val="minor"/>
      </rPr>
      <t>EXTINGUISHER:</t>
    </r>
    <r>
      <rPr>
        <sz val="11"/>
        <rFont val="Calibri"/>
        <family val="2"/>
        <scheme val="minor"/>
      </rPr>
      <t>Supplying,  installing  ,   testing  and commissioning of wet chemical fire extinguisher 6 Kg  as per drawing.</t>
    </r>
  </si>
  <si>
    <r>
      <rPr>
        <b/>
        <sz val="11"/>
        <rFont val="Calibri"/>
        <family val="2"/>
        <scheme val="minor"/>
      </rPr>
      <t>FIRE</t>
    </r>
    <r>
      <rPr>
        <sz val="11"/>
        <rFont val="Calibri"/>
        <family val="2"/>
        <scheme val="minor"/>
      </rPr>
      <t xml:space="preserve">   </t>
    </r>
    <r>
      <rPr>
        <b/>
        <sz val="11"/>
        <rFont val="Calibri"/>
        <family val="2"/>
        <scheme val="minor"/>
      </rPr>
      <t>BLANKET:</t>
    </r>
    <r>
      <rPr>
        <sz val="11"/>
        <rFont val="Calibri"/>
        <family val="2"/>
        <scheme val="minor"/>
      </rPr>
      <t>Supply,   installation,  testing   and   commissioning  of   fire
blanket as per drawing.</t>
    </r>
  </si>
  <si>
    <r>
      <rPr>
        <b/>
        <sz val="11"/>
        <rFont val="Calibri"/>
        <family val="2"/>
        <scheme val="minor"/>
      </rPr>
      <t>FIRE</t>
    </r>
    <r>
      <rPr>
        <sz val="11"/>
        <rFont val="Calibri"/>
        <family val="2"/>
        <scheme val="minor"/>
      </rPr>
      <t xml:space="preserve"> </t>
    </r>
    <r>
      <rPr>
        <b/>
        <sz val="11"/>
        <rFont val="Calibri"/>
        <family val="2"/>
        <scheme val="minor"/>
      </rPr>
      <t>HOSE</t>
    </r>
    <r>
      <rPr>
        <sz val="11"/>
        <rFont val="Calibri"/>
        <family val="2"/>
        <scheme val="minor"/>
      </rPr>
      <t xml:space="preserve">  </t>
    </r>
    <r>
      <rPr>
        <b/>
        <sz val="11"/>
        <rFont val="Calibri"/>
        <family val="2"/>
        <scheme val="minor"/>
      </rPr>
      <t>REEL:</t>
    </r>
    <r>
      <rPr>
        <sz val="11"/>
        <rFont val="Calibri"/>
        <family val="2"/>
        <scheme val="minor"/>
      </rPr>
      <t>Providing and fixing first aid hose reel full swinging type with 30 meter long 20mm dia rubber lined Maruti pipe with shut off nozzle of 5 mm dia, house reel wiht all sockets, nipples, elbows and ball valve as per drawing complete with all necessary fittings and requirements as per NFPA-14</t>
    </r>
  </si>
  <si>
    <r>
      <rPr>
        <b/>
        <sz val="11"/>
        <rFont val="Calibri"/>
        <family val="2"/>
        <scheme val="minor"/>
      </rPr>
      <t>FIRE</t>
    </r>
    <r>
      <rPr>
        <sz val="11"/>
        <rFont val="Calibri"/>
        <family val="2"/>
        <scheme val="minor"/>
      </rPr>
      <t xml:space="preserve">  </t>
    </r>
    <r>
      <rPr>
        <b/>
        <sz val="11"/>
        <rFont val="Calibri"/>
        <family val="2"/>
        <scheme val="minor"/>
      </rPr>
      <t>PUMP</t>
    </r>
    <r>
      <rPr>
        <sz val="11"/>
        <rFont val="Calibri"/>
        <family val="2"/>
        <scheme val="minor"/>
      </rPr>
      <t>:Supply,  fixing,  testing  and  commissioning of  Firefighting pump 900  LPM,  NAFFCO  or  SAFFCO  made,  with  base  frame  and  all  accessories complete with all  necessary fittings FM/UL  approved and  requirements as  per NFPA-20 requirements.</t>
    </r>
  </si>
  <si>
    <r>
      <rPr>
        <b/>
        <sz val="11"/>
        <rFont val="Calibri"/>
        <family val="2"/>
        <scheme val="minor"/>
      </rPr>
      <t>MS.</t>
    </r>
    <r>
      <rPr>
        <sz val="11"/>
        <rFont val="Calibri"/>
        <family val="2"/>
        <scheme val="minor"/>
      </rPr>
      <t xml:space="preserve"> </t>
    </r>
    <r>
      <rPr>
        <b/>
        <sz val="11"/>
        <rFont val="Calibri"/>
        <family val="2"/>
        <scheme val="minor"/>
      </rPr>
      <t>SEAMLESS</t>
    </r>
    <r>
      <rPr>
        <sz val="11"/>
        <rFont val="Calibri"/>
        <family val="2"/>
        <scheme val="minor"/>
      </rPr>
      <t xml:space="preserve"> </t>
    </r>
    <r>
      <rPr>
        <b/>
        <sz val="11"/>
        <rFont val="Calibri"/>
        <family val="2"/>
        <scheme val="minor"/>
      </rPr>
      <t>PIPE:</t>
    </r>
    <r>
      <rPr>
        <sz val="11"/>
        <rFont val="Calibri"/>
        <family val="2"/>
        <scheme val="minor"/>
      </rPr>
      <t>Supply and Installation of epoxy painted seamless MS steel pipe schedule 40.According to ASTM-A 53 / ASTM A 106, ISO standard 9001, 14001, OHSAS 18001 for firefighting water, medium weight, including all fittigns,       brackets,       flanges,       tees,       expansion       devices,      hanger's. Note: IIL MS 40 or equilent pipe</t>
    </r>
  </si>
  <si>
    <r>
      <rPr>
        <b/>
        <sz val="11"/>
        <rFont val="Calibri"/>
        <family val="2"/>
        <scheme val="minor"/>
      </rPr>
      <t>NON</t>
    </r>
    <r>
      <rPr>
        <sz val="11"/>
        <rFont val="Calibri"/>
        <family val="2"/>
        <scheme val="minor"/>
      </rPr>
      <t xml:space="preserve">  </t>
    </r>
    <r>
      <rPr>
        <b/>
        <sz val="11"/>
        <rFont val="Calibri"/>
        <family val="2"/>
        <scheme val="minor"/>
      </rPr>
      <t>RETURN</t>
    </r>
    <r>
      <rPr>
        <sz val="11"/>
        <rFont val="Calibri"/>
        <family val="2"/>
        <scheme val="minor"/>
      </rPr>
      <t xml:space="preserve">  </t>
    </r>
    <r>
      <rPr>
        <b/>
        <sz val="11"/>
        <rFont val="Calibri"/>
        <family val="2"/>
        <scheme val="minor"/>
      </rPr>
      <t>VALVE:</t>
    </r>
    <r>
      <rPr>
        <sz val="11"/>
        <rFont val="Calibri"/>
        <family val="2"/>
        <scheme val="minor"/>
      </rPr>
      <t>Supplying,  installing, testing and  commissioning of Swing NRV flanged as per BS  with required flange, nuts, bolts etc. complete in all respect and as  per direction of Engineer incharge.According to  NFPA-25 &amp; NFPA-69 compliance.</t>
    </r>
  </si>
  <si>
    <r>
      <rPr>
        <b/>
        <sz val="11"/>
        <rFont val="Calibri"/>
        <family val="2"/>
        <scheme val="minor"/>
      </rPr>
      <t>EXIT</t>
    </r>
    <r>
      <rPr>
        <sz val="11"/>
        <rFont val="Calibri"/>
        <family val="2"/>
        <scheme val="minor"/>
      </rPr>
      <t xml:space="preserve">  </t>
    </r>
    <r>
      <rPr>
        <b/>
        <sz val="11"/>
        <rFont val="Calibri"/>
        <family val="2"/>
        <scheme val="minor"/>
      </rPr>
      <t>DIRECTION</t>
    </r>
    <r>
      <rPr>
        <sz val="11"/>
        <rFont val="Calibri"/>
        <family val="2"/>
        <scheme val="minor"/>
      </rPr>
      <t xml:space="preserve">  </t>
    </r>
    <r>
      <rPr>
        <b/>
        <sz val="11"/>
        <rFont val="Calibri"/>
        <family val="2"/>
        <scheme val="minor"/>
      </rPr>
      <t>SIGN:</t>
    </r>
    <r>
      <rPr>
        <sz val="11"/>
        <rFont val="Calibri"/>
        <family val="2"/>
        <scheme val="minor"/>
      </rPr>
      <t>Supply, installation in position of the signage Fire Exit  signage at  each  stair  on  every floor,  indicating the  direction of  fire  exit, lettering size shall be 7.5 cm with contrasting color from back ground BS 5499, ISO 7010, BS-EN-60598-2-22 (1998) luminaire.</t>
    </r>
  </si>
  <si>
    <r>
      <rPr>
        <b/>
        <sz val="11"/>
        <rFont val="Calibri"/>
        <family val="2"/>
        <scheme val="minor"/>
      </rPr>
      <t>EXIT</t>
    </r>
    <r>
      <rPr>
        <sz val="11"/>
        <rFont val="Calibri"/>
        <family val="2"/>
        <scheme val="minor"/>
      </rPr>
      <t xml:space="preserve">  </t>
    </r>
    <r>
      <rPr>
        <b/>
        <sz val="11"/>
        <rFont val="Calibri"/>
        <family val="2"/>
        <scheme val="minor"/>
      </rPr>
      <t>SIGN:</t>
    </r>
    <r>
      <rPr>
        <sz val="11"/>
        <rFont val="Calibri"/>
        <family val="2"/>
        <scheme val="minor"/>
      </rPr>
      <t>Supply,  installation  in  position  of  the  signage  Fire  Exit  door signage at each floor, indicating the direction of Fire Exit door (in case of fire) , lettering size shall be 7.5cm with contrasting color from background . Size shall be 9" height x 9" width as per BS 5499 requirements.</t>
    </r>
  </si>
  <si>
    <r>
      <rPr>
        <b/>
        <sz val="11"/>
        <rFont val="Calibri"/>
        <family val="2"/>
        <scheme val="minor"/>
      </rPr>
      <t>ASSEMBLY</t>
    </r>
    <r>
      <rPr>
        <sz val="11"/>
        <rFont val="Calibri"/>
        <family val="2"/>
        <scheme val="minor"/>
      </rPr>
      <t xml:space="preserve">   </t>
    </r>
    <r>
      <rPr>
        <b/>
        <sz val="11"/>
        <rFont val="Calibri"/>
        <family val="2"/>
        <scheme val="minor"/>
      </rPr>
      <t>POINT:</t>
    </r>
    <r>
      <rPr>
        <sz val="11"/>
        <rFont val="Calibri"/>
        <family val="2"/>
        <scheme val="minor"/>
      </rPr>
      <t>Supply,   installation  in   position   of   the   signage  fire assembly point  signage at  each  floor,  indicating the  direction of  fire assembly point (in case of fire) , lettering size shall be 7.5cm with contrasting color from back  ground.  Size  shall  be   9"  height  x  9"  width  &amp;  as  per  BS  5499  code requirement.</t>
    </r>
  </si>
  <si>
    <r>
      <rPr>
        <b/>
        <sz val="11"/>
        <rFont val="Calibri"/>
        <family val="2"/>
        <scheme val="minor"/>
      </rPr>
      <t>FIRE</t>
    </r>
    <r>
      <rPr>
        <sz val="11"/>
        <rFont val="Calibri"/>
        <family val="2"/>
        <scheme val="minor"/>
      </rPr>
      <t xml:space="preserve">  </t>
    </r>
    <r>
      <rPr>
        <b/>
        <sz val="11"/>
        <rFont val="Calibri"/>
        <family val="2"/>
        <scheme val="minor"/>
      </rPr>
      <t>EQUIPMENT</t>
    </r>
    <r>
      <rPr>
        <sz val="11"/>
        <rFont val="Calibri"/>
        <family val="2"/>
        <scheme val="minor"/>
      </rPr>
      <t xml:space="preserve">  </t>
    </r>
    <r>
      <rPr>
        <b/>
        <sz val="11"/>
        <rFont val="Calibri"/>
        <family val="2"/>
        <scheme val="minor"/>
      </rPr>
      <t>SIGN:</t>
    </r>
    <r>
      <rPr>
        <sz val="11"/>
        <rFont val="Calibri"/>
        <family val="2"/>
        <scheme val="minor"/>
      </rPr>
      <t>Supply,  installation  in  position  of  the  signage Firefighting equipment location  signage  at  each  floor,  indicating the  direction ofFirefighting equipment location sign (in case  of  fire) ,  lettering size  shall be 7.5cm  with  contrasting color  from  back  ground. Size  shall be   9"  height x  9" width acrylic plate, silk-screened printing &amp; as per BS 5499 code requirement.</t>
    </r>
  </si>
  <si>
    <r>
      <rPr>
        <b/>
        <sz val="11"/>
        <rFont val="Calibri"/>
        <family val="2"/>
        <scheme val="minor"/>
      </rPr>
      <t>PROHIBITION</t>
    </r>
    <r>
      <rPr>
        <sz val="11"/>
        <rFont val="Calibri"/>
        <family val="2"/>
        <scheme val="minor"/>
      </rPr>
      <t xml:space="preserve">    </t>
    </r>
    <r>
      <rPr>
        <b/>
        <sz val="11"/>
        <rFont val="Calibri"/>
        <family val="2"/>
        <scheme val="minor"/>
      </rPr>
      <t>SIGN:</t>
    </r>
    <r>
      <rPr>
        <sz val="11"/>
        <rFont val="Calibri"/>
        <family val="2"/>
        <scheme val="minor"/>
      </rPr>
      <t>Supply,    installation   in    position   of    the   signage Prohibition signage at each floor, indicating the Prohibition sign (in case of fire) , lettering size shall be 7.5cm with contrasting color from back ground. Size shall be 9" height x 9" width as per BS 5499 code requirement.</t>
    </r>
  </si>
  <si>
    <r>
      <rPr>
        <b/>
        <sz val="11"/>
        <rFont val="Calibri"/>
        <family val="2"/>
        <scheme val="minor"/>
      </rPr>
      <t>NON</t>
    </r>
    <r>
      <rPr>
        <sz val="11"/>
        <rFont val="Calibri"/>
        <family val="2"/>
        <scheme val="minor"/>
      </rPr>
      <t xml:space="preserve">  </t>
    </r>
    <r>
      <rPr>
        <b/>
        <sz val="11"/>
        <rFont val="Calibri"/>
        <family val="2"/>
        <scheme val="minor"/>
      </rPr>
      <t>SLIPPERY</t>
    </r>
    <r>
      <rPr>
        <sz val="11"/>
        <rFont val="Calibri"/>
        <family val="2"/>
        <scheme val="minor"/>
      </rPr>
      <t xml:space="preserve">  </t>
    </r>
    <r>
      <rPr>
        <b/>
        <sz val="11"/>
        <rFont val="Calibri"/>
        <family val="2"/>
        <scheme val="minor"/>
      </rPr>
      <t>STRIPS:</t>
    </r>
    <r>
      <rPr>
        <sz val="11"/>
        <rFont val="Calibri"/>
        <family val="2"/>
        <scheme val="minor"/>
      </rPr>
      <t xml:space="preserve">  Supply  ,  installationof nos  slippery strips  as  per drawing and as per NFPA standard.</t>
    </r>
  </si>
  <si>
    <r>
      <rPr>
        <b/>
        <sz val="11"/>
        <rFont val="Calibri"/>
        <family val="2"/>
        <scheme val="minor"/>
      </rPr>
      <t>FIRE</t>
    </r>
    <r>
      <rPr>
        <sz val="11"/>
        <rFont val="Calibri"/>
        <family val="2"/>
        <scheme val="minor"/>
      </rPr>
      <t xml:space="preserve">  </t>
    </r>
    <r>
      <rPr>
        <b/>
        <sz val="11"/>
        <rFont val="Calibri"/>
        <family val="2"/>
        <scheme val="minor"/>
      </rPr>
      <t>RATED</t>
    </r>
    <r>
      <rPr>
        <sz val="11"/>
        <rFont val="Calibri"/>
        <family val="2"/>
        <scheme val="minor"/>
      </rPr>
      <t xml:space="preserve">  </t>
    </r>
    <r>
      <rPr>
        <b/>
        <sz val="11"/>
        <rFont val="Calibri"/>
        <family val="2"/>
        <scheme val="minor"/>
      </rPr>
      <t>DOOR(2hr</t>
    </r>
    <r>
      <rPr>
        <sz val="11"/>
        <rFont val="Calibri"/>
        <family val="2"/>
        <scheme val="minor"/>
      </rPr>
      <t xml:space="preserve">  </t>
    </r>
    <r>
      <rPr>
        <b/>
        <sz val="11"/>
        <rFont val="Calibri"/>
        <family val="2"/>
        <scheme val="minor"/>
      </rPr>
      <t>FRD):</t>
    </r>
    <r>
      <rPr>
        <sz val="11"/>
        <rFont val="Calibri"/>
        <family val="2"/>
        <scheme val="minor"/>
      </rPr>
      <t>Imported,  China  Made  Hollow  metal  fire rated  doors  as  per  NFPA   spacification  for  stability  and  integrity.  Pressed Galvanized steel confirming to NFPA with  specification. Certified UL/FM and ISO 9001 certified  fire door shall have tested at Local and International labs for maximum  rating  of  2hrs  with  non  vision  panel.  Test  certificates  should  be available  for  panels  as   part   of  the  fire  door  assembly.  Manufacturer  test certificate shall cover doors both single and  double leaf and all  doors supplied should  be  within  the  tested  specimen,  deviation  in  specification  and  sheet thickness other than  what  is  mentioned in  the test  certificates are  not  allowed. Proper label confirming the type of door and the hourly rating is mandatory.</t>
    </r>
  </si>
  <si>
    <r>
      <rPr>
        <b/>
        <sz val="11"/>
        <rFont val="Calibri"/>
        <family val="2"/>
        <scheme val="minor"/>
      </rPr>
      <t>CEILING</t>
    </r>
    <r>
      <rPr>
        <sz val="11"/>
        <rFont val="Calibri"/>
        <family val="2"/>
        <scheme val="minor"/>
      </rPr>
      <t xml:space="preserve">   </t>
    </r>
    <r>
      <rPr>
        <b/>
        <sz val="11"/>
        <rFont val="Calibri"/>
        <family val="2"/>
        <scheme val="minor"/>
      </rPr>
      <t>MOUNTED</t>
    </r>
    <r>
      <rPr>
        <sz val="11"/>
        <rFont val="Calibri"/>
        <family val="2"/>
        <scheme val="minor"/>
      </rPr>
      <t xml:space="preserve">   </t>
    </r>
    <r>
      <rPr>
        <b/>
        <sz val="11"/>
        <rFont val="Calibri"/>
        <family val="2"/>
        <scheme val="minor"/>
      </rPr>
      <t>AUTO</t>
    </r>
    <r>
      <rPr>
        <sz val="11"/>
        <rFont val="Calibri"/>
        <family val="2"/>
        <scheme val="minor"/>
      </rPr>
      <t xml:space="preserve">    </t>
    </r>
    <r>
      <rPr>
        <b/>
        <sz val="11"/>
        <rFont val="Calibri"/>
        <family val="2"/>
        <scheme val="minor"/>
      </rPr>
      <t>DCP</t>
    </r>
    <r>
      <rPr>
        <sz val="11"/>
        <rFont val="Calibri"/>
        <family val="2"/>
        <scheme val="minor"/>
      </rPr>
      <t xml:space="preserve">   </t>
    </r>
    <r>
      <rPr>
        <b/>
        <sz val="11"/>
        <rFont val="Calibri"/>
        <family val="2"/>
        <scheme val="minor"/>
      </rPr>
      <t>6</t>
    </r>
    <r>
      <rPr>
        <sz val="11"/>
        <rFont val="Calibri"/>
        <family val="2"/>
        <scheme val="minor"/>
      </rPr>
      <t xml:space="preserve">   </t>
    </r>
    <r>
      <rPr>
        <b/>
        <sz val="11"/>
        <rFont val="Calibri"/>
        <family val="2"/>
        <scheme val="minor"/>
      </rPr>
      <t>KG:</t>
    </r>
    <r>
      <rPr>
        <sz val="11"/>
        <rFont val="Calibri"/>
        <family val="2"/>
        <scheme val="minor"/>
      </rPr>
      <t>Supplying,   installing   and commissioning of  6  kg  ceiling  mounted  auto  CO2   fire  Extinguisher  as  per drawings and NFPA-10 Standard.</t>
    </r>
  </si>
  <si>
    <r>
      <rPr>
        <b/>
        <sz val="11"/>
        <rFont val="Calibri"/>
        <family val="2"/>
        <scheme val="minor"/>
      </rPr>
      <t>SHATTER</t>
    </r>
    <r>
      <rPr>
        <sz val="11"/>
        <rFont val="Calibri"/>
        <family val="2"/>
        <scheme val="minor"/>
      </rPr>
      <t xml:space="preserve">  </t>
    </r>
    <r>
      <rPr>
        <b/>
        <sz val="11"/>
        <rFont val="Calibri"/>
        <family val="2"/>
        <scheme val="minor"/>
      </rPr>
      <t>RESISTANT</t>
    </r>
    <r>
      <rPr>
        <sz val="11"/>
        <rFont val="Calibri"/>
        <family val="2"/>
        <scheme val="minor"/>
      </rPr>
      <t xml:space="preserve">  </t>
    </r>
    <r>
      <rPr>
        <b/>
        <sz val="11"/>
        <rFont val="Calibri"/>
        <family val="2"/>
        <scheme val="minor"/>
      </rPr>
      <t>FILM:</t>
    </r>
    <r>
      <rPr>
        <sz val="11"/>
        <rFont val="Calibri"/>
        <family val="2"/>
        <scheme val="minor"/>
      </rPr>
      <t>Supplying  and installing of  shatter  resistant film on glass as per drawings</t>
    </r>
  </si>
  <si>
    <t>BoQ’s for HVAC Engineers</t>
  </si>
  <si>
    <t>Providing, installation, testing commissioning of Copper Refrigerant Piping to be connected without door. The copper piping shall include, liquid, suction line, the copper piping shall be further covered with foam insulation complete in all respects.</t>
  </si>
  <si>
    <t>APPROVED MANUFACTURER:
MULLER /TROX OR EQUIVALENT</t>
  </si>
  <si>
    <t>Providing, fabrication, installation of Galvanized Iron Sheet Metal Ducting with insulation, fittings like elbows, tees, reducers, splitter dampers, complete   with hangers, supports inserts etc.  as shown   in the drawings complete in all respects as per drawings, specification and as approved by the Consultant</t>
  </si>
  <si>
    <t>APPROVED MANUFACTURER, Ayesha steel, Pakistan Steel OR EQUIVALENT</t>
  </si>
  <si>
    <t>Providing, installation of Duct Flexible Connector with all ducts connecting   to   rotating   equipment   like   air handling units, exhaust fans etc. complete in all respects as per drawings &amp; specifications and as approved by the Consultant.</t>
  </si>
  <si>
    <t>APPROVED MANUFACTURER
Ductmate/Durodyne/or approved equivalent</t>
  </si>
  <si>
    <t>Providing, installation, of Air Devices made with extruded aluminium section complete in all respects as per drawings, specification and as approved by the Consultant. Damper, Diffusers, Grills, Louvers, VCDs</t>
  </si>
  <si>
    <t>Exhaust grill</t>
  </si>
  <si>
    <t>Fire damper</t>
  </si>
  <si>
    <t>APPROVED MANUFACTURER, Steel Craft/Carrier Engg. /Or approved equivalent</t>
  </si>
  <si>
    <t>Supply, Installation, Testing and Commissioning of Indoor Units suitable for VRF / VRV
System.</t>
  </si>
  <si>
    <t>Cassette Unit 1.5 ton</t>
  </si>
  <si>
    <t>Cassette Unit 2 ton</t>
  </si>
  <si>
    <t>Split Ac Unit 1.5 ton</t>
  </si>
  <si>
    <t>Split Ac Unit 2 ton</t>
  </si>
  <si>
    <t>Split Ac Unit 2.5 ton</t>
  </si>
  <si>
    <t xml:space="preserve">APPROVED MANUFACTURER
Any Manufacturer of Origin USA, JAPAN, EUROPE, THAILAND </t>
  </si>
  <si>
    <t>Drain piping in hard pvc with all fittings, supports and clamps upto 80 mm dia, including drilling hole in wall chipping wall etc to conceal and to route the drainpipe. The piping shall be suitably insulated with 19mm thick closed cell foam insulation class o stuck with approved adhesive compound. the insulation shall be covered with glass cloth and painted with rubberised paint.</t>
  </si>
  <si>
    <t>supply, Installation, Testing and Commissioning of y joints for the connections of copper pipes, as per drawing and with the approval of Engineer Incharge.</t>
  </si>
  <si>
    <t>APPROVED MANUFACTURER
MULLER /TROX OR EQUIVALENT</t>
  </si>
  <si>
    <t>Ducted Fans (To be installed in Existing Toilet Extract Ducts with suitable duct modifications). Pantry fans to be hooked up to Developer's duct. Fans shall be of Low noise. Selection to be approved by consultant.  Fans to be inserted in existing ducting provided by the developer with suitable mounted arrangement and with back draft damper.</t>
  </si>
  <si>
    <t>APPROVED MANUFACTURER
Pak Gfans, GFC fans</t>
  </si>
  <si>
    <t>Ducted Fans to be installed at top roof that serve all the floor for exhaust... Fans shall be of Low noise. Selection to be approved by consultant.  Fans must be equipped with back draft damper.</t>
  </si>
  <si>
    <t>APPROVED MANUFACTURER
Any Manufacturer of Origin USA, JAPAN, EUROPE, THAILAND</t>
  </si>
  <si>
    <t xml:space="preserve">Providing &amp; Installation of High Efficiency Particulate Air (Filter&gt;99.999% at 0.1 to 0.3 micron, ULPA as per IEST-RP-CC001.3 USA &gt;99.999% at MPPS, H14 as per EN 1822 EU&gt;99.99% on 0.3 micron size particles by PAO test (filter leakage test according to NSF49)) in the separate exhaust (709 cmh (417 cfm)) inside the laboratory with damper, two exhaust independently operated by the laboratory connected with PVC pipes B class or higher (10-12 inches ) The exhaust/blowers should be weather proofed to prevent water, wildlife and wind/dust damage, and covered with a grille. The laboratory shall be designed such that the airflow will not be reversed under failure conditions with anti-blowback valve and exhaust dampers  </t>
  </si>
  <si>
    <t xml:space="preserve">Providing 13mm thick cement plaster (1:4) on wall. including making edges, corners, curing, stagging, and scaffolding etc. Including cost of Providing and fixing chicken mesh with nails over all joints of walls with columns, beams, and footing bed. Complete in all respects as per drawings, technical provisions and as directed by the Engineer Incharge   </t>
  </si>
  <si>
    <r>
      <t xml:space="preserve">Providing and fixing of </t>
    </r>
    <r>
      <rPr>
        <b/>
        <sz val="11"/>
        <rFont val="Calibri"/>
        <family val="2"/>
        <scheme val="minor"/>
      </rPr>
      <t>12 mm tempered glass partition</t>
    </r>
    <r>
      <rPr>
        <sz val="11"/>
        <rFont val="Calibri"/>
        <family val="2"/>
        <scheme val="minor"/>
      </rPr>
      <t xml:space="preserve"> in partition walls inclduing aluminium frames of required section, frosting paper all necessary fittings i.e. locks, handles, hinges, netting and cutting in all floors etc complete in all respects as specified</t>
    </r>
  </si>
  <si>
    <t>Providing and fixing (45mm) Thick Hollow Flush doors and windows with commercial ply (3 ply) on both faces of deodar wood shutter frame 1¼" (30 mm) thick and partal wood braces at about 3" (75 mm) apart and deodar wood lipping 1½"x3/8" (40 mmx10 mm) fixed with Wooden chowkat (frame). including chromium plated fittings, etc. Hatch doors complete in all respects (including sliding bolt or lock):</t>
  </si>
  <si>
    <t>Constructing, erecting, earthing pit  including cost  of excavation and back filling of the earth pit upto 3500 to 4500mm depth and including electrode comprising of one  16 mm dia earth electrode rod of 3600 mm long with loop conductor as bare copper conductor 70  mm2  to  be  drawn  in  40mm dia  uPVC  sleeves  from copper  plate  (50x200  mm)  to earth  terminal  point  or  adjacent  earthing  pit  or  direct  to  equipment  (as  directed  by Engineer-in-Charge)  complete  with  thimbles,  brass  nuts  and  bolts  for  fastening  earth conductor  and  also  including  constructing   inspection  pit  450mm x  450mm x  200mm with  RCC cover  complete with  all necessary materials complete  in all respects as  per detail shown in the drawing with final testing and commissioning including the cost  of earthing leads.</t>
  </si>
  <si>
    <t>Constructing, erecting, earthing pit including cost of excavation and back filling of the earth pit upto 3500 to 4500mm depth and including electrode comprising of one  16 mm dia earth electrode rod of 3600 mm long with loop conductor as bare copper conductor 70 mm2 to be drawn in 40mm dia uPVC sleeves from copper plate (50x200 mm) to earth terminal point or adjacent earthing pit or direct to equipment (as directed by Engineer-in-Charge) complete with thimbles, brass nuts and bolts for fastening earth conductor and also including constructing  inspection pit 450mm x 450mm x 200mm with RCC cover complete with all necessary materials complete in all respects as per detail shown in the drawing with final testing and commissioning including the cost of earthing leads.</t>
  </si>
  <si>
    <t>Providing and laying earth loop conductor complete with fixing, arrangement from one
earthing pit to another earthing pit with  lugs and thimbles, washers and of the following sizes:</t>
  </si>
  <si>
    <r>
      <rPr>
        <b/>
        <u/>
        <sz val="11"/>
        <rFont val="Calibri"/>
        <family val="2"/>
        <scheme val="minor"/>
      </rPr>
      <t> 1-Light point Control by 1 Switch</t>
    </r>
  </si>
  <si>
    <r>
      <rPr>
        <b/>
        <u/>
        <sz val="11"/>
        <rFont val="Calibri"/>
        <family val="2"/>
        <scheme val="minor"/>
      </rPr>
      <t>1-Light Point Control by 2 way Switch</t>
    </r>
  </si>
  <si>
    <r>
      <rPr>
        <b/>
        <u/>
        <sz val="11"/>
        <rFont val="Calibri"/>
        <family val="2"/>
        <scheme val="minor"/>
      </rPr>
      <t>Exhaust Fan Points</t>
    </r>
  </si>
  <si>
    <r>
      <rPr>
        <b/>
        <u/>
        <sz val="11"/>
        <rFont val="Calibri"/>
        <family val="2"/>
        <scheme val="minor"/>
      </rPr>
      <t> 3 Pin 13 AMPS Switch Sockets</t>
    </r>
  </si>
  <si>
    <r>
      <rPr>
        <b/>
        <u/>
        <sz val="11"/>
        <rFont val="Calibri"/>
        <family val="2"/>
        <scheme val="minor"/>
      </rPr>
      <t> 3 Pin 15 AMPS Switch Sockets</t>
    </r>
  </si>
  <si>
    <r>
      <rPr>
        <b/>
        <u/>
        <sz val="11"/>
        <rFont val="Calibri"/>
        <family val="2"/>
        <scheme val="minor"/>
      </rPr>
      <t>3 Pin 15  AMPS Switch Sockets (AC Socket)</t>
    </r>
  </si>
  <si>
    <r>
      <rPr>
        <b/>
        <u/>
        <sz val="11"/>
        <rFont val="Calibri"/>
        <family val="2"/>
        <scheme val="minor"/>
      </rPr>
      <t>32 AMPS Sockets</t>
    </r>
  </si>
  <si>
    <r>
      <rPr>
        <b/>
        <u/>
        <sz val="11"/>
        <rFont val="Calibri"/>
        <family val="2"/>
        <scheme val="minor"/>
      </rPr>
      <t>a.  Main Panel </t>
    </r>
  </si>
  <si>
    <r>
      <t xml:space="preserve">Supply, installation, testing &amp; commissioning of </t>
    </r>
    <r>
      <rPr>
        <b/>
        <u/>
        <sz val="11"/>
        <rFont val="Calibri"/>
        <family val="2"/>
        <scheme val="minor"/>
      </rPr>
      <t>Air Terminals</t>
    </r>
    <r>
      <rPr>
        <b/>
        <sz val="11"/>
        <rFont val="Calibri"/>
        <family val="2"/>
        <scheme val="minor"/>
      </rPr>
      <t xml:space="preserve"> </t>
    </r>
    <r>
      <rPr>
        <sz val="11"/>
        <rFont val="Calibri"/>
        <family val="2"/>
        <scheme val="minor"/>
      </rPr>
      <t>(16mm Dia 36"long) copper rod with base and all accessories required for installation, as approved by the engineer in charge. (As per Early Streamer Emission (ESE) Type Lightning Protection System)</t>
    </r>
  </si>
  <si>
    <t>S.S Railing</t>
  </si>
  <si>
    <t>BoQ’s for Civil Works</t>
  </si>
  <si>
    <t>Rehabilitation works for IOM-MHD Islamabad Office at Sector H/8, Islamabad</t>
  </si>
  <si>
    <t>Ref # RFQ/PAK/May/2023 /040</t>
  </si>
  <si>
    <t>BoQ’s for Electrical Works</t>
  </si>
  <si>
    <t>BoQ’s for Engineering Fire Life Safety</t>
  </si>
  <si>
    <t>Total Amount of Civil Works</t>
  </si>
  <si>
    <t>TOTAL Amount of Engineering Fire Life Safety</t>
  </si>
  <si>
    <t>TOTAL Amount of HVAC Engineering</t>
  </si>
  <si>
    <t>AMOUNT (Rs)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</si>
</sst>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amily val="1"/>
    </font>
    <font>
      <sz val="12"/>
      <color rgb="FF000000"/>
      <name val="Times New Roman"/>
      <family val="1"/>
    </font>
    <font>
      <b/>
      <sz val="12"/>
      <color rgb="FF000000"/>
      <name val="Times New Roman"/>
      <family val="1"/>
    </font>
    <font>
      <b/>
      <sz val="12"/>
      <name val="Times New Roman"/>
      <family val="1"/>
    </font>
    <font>
      <sz val="12"/>
      <name val="Times New Roman"/>
      <family val="1"/>
    </font>
    <font>
      <b/>
      <u/>
      <sz val="12"/>
      <name val="Times New Roman"/>
      <family val="1"/>
    </font>
    <font>
      <sz val="11"/>
      <color theme="1"/>
      <name val="Times New Roman"/>
      <family val="1"/>
    </font>
    <font>
      <b/>
      <sz val="11"/>
      <color theme="1"/>
      <name val="Times New Roman"/>
      <family val="1"/>
    </font>
    <font>
      <b/>
      <sz val="12"/>
      <color theme="1"/>
      <name val="Times New Roman"/>
      <family val="1"/>
    </font>
    <font>
      <b/>
      <sz val="11"/>
      <name val="Times New Roman"/>
      <family val="1"/>
    </font>
    <font>
      <sz val="11"/>
      <color rgb="FF000000"/>
      <name val="Times New Roman"/>
      <family val="1"/>
    </font>
    <font>
      <b/>
      <sz val="10"/>
      <name val="Times New Roman"/>
      <family val="1"/>
    </font>
    <font>
      <b/>
      <u/>
      <sz val="11"/>
      <name val="Times New Roman"/>
      <family val="1"/>
    </font>
    <font>
      <sz val="10"/>
      <name val="Arial"/>
      <family val="2"/>
    </font>
    <font>
      <sz val="11"/>
      <color rgb="FF000000"/>
      <name val="Calibri"/>
      <family val="2"/>
      <scheme val="minor"/>
    </font>
    <font>
      <b/>
      <i/>
      <sz val="11"/>
      <color theme="1"/>
      <name val="Calibri"/>
      <family val="2"/>
      <scheme val="minor"/>
    </font>
    <font>
      <sz val="12"/>
      <name val="Calibri"/>
      <family val="2"/>
      <scheme val="minor"/>
    </font>
    <font>
      <b/>
      <sz val="12"/>
      <name val="Calibri"/>
      <family val="2"/>
      <scheme val="minor"/>
    </font>
    <font>
      <sz val="11"/>
      <name val="Calibri"/>
      <family val="2"/>
      <scheme val="minor"/>
    </font>
    <font>
      <b/>
      <sz val="11"/>
      <name val="Calibri"/>
      <family val="2"/>
      <scheme val="minor"/>
    </font>
    <font>
      <sz val="12"/>
      <color theme="1"/>
      <name val="Calibri"/>
      <family val="2"/>
      <scheme val="minor"/>
    </font>
    <font>
      <b/>
      <sz val="12"/>
      <color theme="1"/>
      <name val="Calibri"/>
      <family val="2"/>
      <scheme val="minor"/>
    </font>
    <font>
      <vertAlign val="superscript"/>
      <sz val="11"/>
      <name val="Calibri"/>
      <family val="2"/>
      <scheme val="minor"/>
    </font>
    <font>
      <sz val="12"/>
      <color rgb="FF000000"/>
      <name val="Calibri"/>
      <family val="2"/>
      <scheme val="minor"/>
    </font>
    <font>
      <b/>
      <u/>
      <sz val="12"/>
      <name val="Calibri"/>
      <family val="2"/>
      <scheme val="minor"/>
    </font>
    <font>
      <b/>
      <u/>
      <sz val="11"/>
      <name val="Calibri"/>
      <family val="2"/>
      <scheme val="minor"/>
    </font>
    <font>
      <u/>
      <sz val="11"/>
      <name val="Calibri"/>
      <family val="2"/>
      <scheme val="minor"/>
    </font>
    <font>
      <b/>
      <u/>
      <sz val="16"/>
      <color theme="1"/>
      <name val="Calibri"/>
      <family val="2"/>
      <scheme val="minor"/>
    </font>
    <font>
      <b/>
      <sz val="14"/>
      <color theme="1"/>
      <name val="Calibri"/>
      <family val="2"/>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0" fontId="3" fillId="0" borderId="0"/>
    <xf numFmtId="0" fontId="16" fillId="0" borderId="0"/>
    <xf numFmtId="0" fontId="16" fillId="0" borderId="0"/>
    <xf numFmtId="0" fontId="16" fillId="0" borderId="0"/>
  </cellStyleXfs>
  <cellXfs count="162">
    <xf numFmtId="0" fontId="0" fillId="0" borderId="0" xfId="0"/>
    <xf numFmtId="3" fontId="12" fillId="0" borderId="1"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10" fillId="0" borderId="0" xfId="0" applyNumberFormat="1" applyFont="1" applyAlignment="1">
      <alignment horizontal="center" vertical="center" wrapText="1"/>
    </xf>
    <xf numFmtId="0" fontId="0" fillId="0" borderId="1" xfId="0" applyBorder="1" applyAlignment="1">
      <alignment horizontal="left" vertical="center" wrapText="1"/>
    </xf>
    <xf numFmtId="0" fontId="18" fillId="0" borderId="1" xfId="0" applyFont="1" applyBorder="1" applyAlignment="1">
      <alignment horizontal="left" vertical="center" wrapText="1"/>
    </xf>
    <xf numFmtId="3" fontId="6" fillId="0" borderId="9" xfId="1" applyNumberFormat="1" applyFont="1" applyBorder="1" applyAlignment="1">
      <alignment horizontal="center" vertical="center"/>
    </xf>
    <xf numFmtId="0" fontId="0" fillId="0" borderId="11" xfId="0" applyBorder="1" applyAlignment="1">
      <alignment horizontal="left" vertical="center" wrapText="1"/>
    </xf>
    <xf numFmtId="3" fontId="6" fillId="0" borderId="16" xfId="1" applyNumberFormat="1" applyFont="1" applyBorder="1" applyAlignment="1">
      <alignment horizontal="center" vertical="center"/>
    </xf>
    <xf numFmtId="3" fontId="19" fillId="0" borderId="1" xfId="1" applyNumberFormat="1" applyFont="1" applyBorder="1" applyAlignment="1">
      <alignment horizontal="center" vertical="center"/>
    </xf>
    <xf numFmtId="3" fontId="19" fillId="0" borderId="6" xfId="1" applyNumberFormat="1" applyFont="1" applyBorder="1" applyAlignment="1">
      <alignment horizontal="center" vertical="center"/>
    </xf>
    <xf numFmtId="3" fontId="19" fillId="0" borderId="1" xfId="1" applyNumberFormat="1" applyFont="1" applyBorder="1" applyAlignment="1">
      <alignment vertical="center"/>
    </xf>
    <xf numFmtId="3" fontId="19" fillId="0" borderId="6" xfId="1" applyNumberFormat="1" applyFont="1" applyBorder="1" applyAlignment="1">
      <alignment vertical="center"/>
    </xf>
    <xf numFmtId="3" fontId="19" fillId="0" borderId="1" xfId="1" applyNumberFormat="1" applyFont="1" applyBorder="1" applyAlignment="1">
      <alignment horizontal="center" vertical="center" wrapText="1"/>
    </xf>
    <xf numFmtId="3" fontId="19" fillId="0" borderId="1" xfId="0" applyNumberFormat="1" applyFont="1" applyBorder="1" applyAlignment="1">
      <alignment horizontal="center" vertical="center"/>
    </xf>
    <xf numFmtId="3" fontId="19" fillId="0" borderId="6" xfId="0" applyNumberFormat="1" applyFont="1" applyBorder="1" applyAlignment="1">
      <alignment horizontal="center" vertical="center"/>
    </xf>
    <xf numFmtId="3" fontId="19" fillId="0" borderId="1" xfId="4" applyNumberFormat="1" applyFont="1" applyBorder="1" applyAlignment="1">
      <alignment horizontal="center" vertical="center" wrapText="1"/>
    </xf>
    <xf numFmtId="3" fontId="19" fillId="0" borderId="11" xfId="1" applyNumberFormat="1" applyFont="1" applyBorder="1" applyAlignment="1">
      <alignment horizontal="center" vertical="center"/>
    </xf>
    <xf numFmtId="0" fontId="19" fillId="0" borderId="11" xfId="0" applyFont="1" applyBorder="1" applyAlignment="1">
      <alignment horizontal="center" vertical="center"/>
    </xf>
    <xf numFmtId="43" fontId="19" fillId="0" borderId="18" xfId="0" applyNumberFormat="1" applyFont="1" applyBorder="1" applyAlignment="1">
      <alignment horizontal="center" vertical="center"/>
    </xf>
    <xf numFmtId="0" fontId="23" fillId="0" borderId="1"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3" fontId="20" fillId="0" borderId="1" xfId="0" applyNumberFormat="1" applyFont="1" applyBorder="1" applyAlignment="1">
      <alignment horizontal="center" vertical="center" wrapText="1"/>
    </xf>
    <xf numFmtId="3" fontId="22" fillId="0" borderId="1" xfId="0" applyNumberFormat="1" applyFont="1" applyBorder="1" applyAlignment="1">
      <alignment horizontal="center" vertical="center" wrapText="1"/>
    </xf>
    <xf numFmtId="3" fontId="22" fillId="0" borderId="1" xfId="0" applyNumberFormat="1" applyFont="1" applyBorder="1" applyAlignment="1">
      <alignment horizontal="left" vertical="center" wrapText="1"/>
    </xf>
    <xf numFmtId="3" fontId="21" fillId="0" borderId="1" xfId="0" applyNumberFormat="1" applyFont="1" applyBorder="1" applyAlignment="1">
      <alignment horizontal="left" vertical="center" wrapText="1"/>
    </xf>
    <xf numFmtId="3" fontId="19" fillId="0" borderId="1" xfId="0" applyNumberFormat="1" applyFont="1" applyBorder="1" applyAlignment="1">
      <alignment horizontal="center" vertical="center" wrapText="1"/>
    </xf>
    <xf numFmtId="3" fontId="26" fillId="0" borderId="1" xfId="0" applyNumberFormat="1" applyFont="1" applyBorder="1" applyAlignment="1">
      <alignment horizontal="center" vertical="center" shrinkToFit="1"/>
    </xf>
    <xf numFmtId="3" fontId="21" fillId="0" borderId="1" xfId="0" applyNumberFormat="1" applyFont="1" applyBorder="1" applyAlignment="1">
      <alignment horizontal="left" wrapText="1"/>
    </xf>
    <xf numFmtId="3" fontId="17" fillId="0" borderId="1" xfId="0" applyNumberFormat="1" applyFont="1" applyBorder="1" applyAlignment="1">
      <alignment horizontal="left" vertical="center" wrapText="1"/>
    </xf>
    <xf numFmtId="3" fontId="20" fillId="0" borderId="3" xfId="0" applyNumberFormat="1" applyFont="1" applyBorder="1" applyAlignment="1">
      <alignment horizontal="center" vertical="center" wrapText="1"/>
    </xf>
    <xf numFmtId="3" fontId="12" fillId="0" borderId="1" xfId="0" applyNumberFormat="1" applyFont="1" applyBorder="1" applyAlignment="1">
      <alignment vertical="center" wrapText="1"/>
    </xf>
    <xf numFmtId="3" fontId="12" fillId="0" borderId="1" xfId="0" applyNumberFormat="1" applyFont="1" applyBorder="1" applyAlignment="1">
      <alignment horizontal="left" vertical="center" wrapText="1"/>
    </xf>
    <xf numFmtId="3" fontId="26" fillId="0" borderId="1" xfId="0" applyNumberFormat="1" applyFont="1" applyBorder="1" applyAlignment="1">
      <alignment horizontal="center" vertical="center" wrapText="1"/>
    </xf>
    <xf numFmtId="3" fontId="26" fillId="0" borderId="1" xfId="0" applyNumberFormat="1" applyFont="1" applyBorder="1" applyAlignment="1">
      <alignment horizontal="center" vertical="center"/>
    </xf>
    <xf numFmtId="3" fontId="19" fillId="0" borderId="1" xfId="0" applyNumberFormat="1" applyFont="1" applyBorder="1" applyAlignment="1">
      <alignment vertical="center"/>
    </xf>
    <xf numFmtId="3" fontId="26" fillId="0" borderId="2" xfId="0" applyNumberFormat="1" applyFont="1" applyBorder="1" applyAlignment="1">
      <alignment vertical="center" wrapText="1"/>
    </xf>
    <xf numFmtId="3" fontId="23" fillId="0" borderId="1" xfId="0" applyNumberFormat="1" applyFont="1" applyBorder="1" applyAlignment="1">
      <alignment horizontal="center" vertical="center" wrapText="1"/>
    </xf>
    <xf numFmtId="3" fontId="23" fillId="0" borderId="1" xfId="0" applyNumberFormat="1" applyFont="1" applyBorder="1" applyAlignment="1">
      <alignment horizontal="center" vertical="center"/>
    </xf>
    <xf numFmtId="3" fontId="11" fillId="0" borderId="0" xfId="0" applyNumberFormat="1" applyFont="1" applyAlignment="1">
      <alignment horizontal="center" vertical="center" wrapText="1"/>
    </xf>
    <xf numFmtId="3" fontId="17" fillId="0" borderId="1" xfId="2" applyNumberFormat="1" applyFont="1" applyBorder="1" applyAlignment="1">
      <alignment horizontal="left" vertical="top" wrapText="1"/>
    </xf>
    <xf numFmtId="3" fontId="21" fillId="0" borderId="1" xfId="2" applyNumberFormat="1" applyFont="1" applyBorder="1" applyAlignment="1">
      <alignment horizontal="left" vertical="top" wrapText="1"/>
    </xf>
    <xf numFmtId="0" fontId="0" fillId="0" borderId="1" xfId="0" applyBorder="1" applyAlignment="1">
      <alignment wrapText="1"/>
    </xf>
    <xf numFmtId="0" fontId="0" fillId="0" borderId="1" xfId="0" applyBorder="1"/>
    <xf numFmtId="0" fontId="0" fillId="0" borderId="1" xfId="0"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wrapText="1"/>
    </xf>
    <xf numFmtId="3" fontId="19" fillId="0" borderId="1" xfId="2" applyNumberFormat="1" applyFont="1" applyBorder="1" applyAlignment="1">
      <alignment horizontal="center" vertical="center" wrapText="1"/>
    </xf>
    <xf numFmtId="3" fontId="26" fillId="0" borderId="1" xfId="2" applyNumberFormat="1" applyFont="1" applyBorder="1" applyAlignment="1">
      <alignment horizontal="center" vertical="center" shrinkToFit="1"/>
    </xf>
    <xf numFmtId="3" fontId="19" fillId="0" borderId="1" xfId="2" applyNumberFormat="1" applyFont="1" applyBorder="1" applyAlignment="1">
      <alignment horizontal="center" vertical="top" wrapText="1"/>
    </xf>
    <xf numFmtId="3" fontId="26" fillId="0" borderId="1" xfId="2" applyNumberFormat="1" applyFont="1" applyBorder="1" applyAlignment="1">
      <alignment horizontal="center" vertical="top" shrinkToFit="1"/>
    </xf>
    <xf numFmtId="3" fontId="26" fillId="0" borderId="1" xfId="2" applyNumberFormat="1" applyFont="1" applyBorder="1" applyAlignment="1">
      <alignment horizontal="left" vertical="top" wrapText="1"/>
    </xf>
    <xf numFmtId="0" fontId="23" fillId="0" borderId="1" xfId="0" applyFont="1" applyBorder="1" applyAlignment="1">
      <alignment horizontal="center" vertical="center"/>
    </xf>
    <xf numFmtId="0" fontId="23" fillId="0" borderId="1" xfId="0" applyFont="1" applyBorder="1"/>
    <xf numFmtId="0" fontId="2" fillId="0" borderId="1" xfId="0" applyFont="1" applyBorder="1" applyAlignment="1">
      <alignment horizontal="center" vertical="center" wrapText="1"/>
    </xf>
    <xf numFmtId="3" fontId="22" fillId="0" borderId="1" xfId="0" applyNumberFormat="1" applyFont="1" applyBorder="1" applyAlignment="1">
      <alignment vertical="center" wrapText="1"/>
    </xf>
    <xf numFmtId="3" fontId="26" fillId="0" borderId="1" xfId="2" applyNumberFormat="1" applyFont="1" applyBorder="1" applyAlignment="1">
      <alignment vertical="center" shrinkToFit="1"/>
    </xf>
    <xf numFmtId="3" fontId="21" fillId="0" borderId="4" xfId="0" applyNumberFormat="1" applyFont="1" applyBorder="1" applyAlignment="1">
      <alignment horizontal="left" vertical="center" wrapText="1"/>
    </xf>
    <xf numFmtId="3" fontId="19" fillId="0" borderId="4" xfId="0" applyNumberFormat="1" applyFont="1" applyBorder="1" applyAlignment="1">
      <alignment horizontal="center" vertical="center" wrapText="1"/>
    </xf>
    <xf numFmtId="3" fontId="26" fillId="0" borderId="4" xfId="0" applyNumberFormat="1" applyFont="1" applyBorder="1" applyAlignment="1">
      <alignment horizontal="center" vertical="center" shrinkToFit="1"/>
    </xf>
    <xf numFmtId="3" fontId="22" fillId="0" borderId="23" xfId="0" applyNumberFormat="1" applyFont="1" applyBorder="1" applyAlignment="1">
      <alignment horizontal="left" vertical="center" wrapText="1"/>
    </xf>
    <xf numFmtId="3" fontId="6" fillId="0" borderId="14" xfId="0" applyNumberFormat="1" applyFont="1" applyBorder="1" applyAlignment="1">
      <alignment horizontal="center" vertical="center" wrapText="1"/>
    </xf>
    <xf numFmtId="3" fontId="26" fillId="0" borderId="13" xfId="0" applyNumberFormat="1" applyFont="1" applyBorder="1" applyAlignment="1">
      <alignment horizontal="center" vertical="center" shrinkToFit="1"/>
    </xf>
    <xf numFmtId="3" fontId="26" fillId="0" borderId="6" xfId="0" applyNumberFormat="1" applyFont="1" applyBorder="1" applyAlignment="1">
      <alignment horizontal="center" vertical="center" shrinkToFit="1"/>
    </xf>
    <xf numFmtId="3" fontId="6" fillId="0" borderId="9"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xf numFmtId="3" fontId="26" fillId="0" borderId="6"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3" fontId="26" fillId="0" borderId="6" xfId="0" applyNumberFormat="1" applyFont="1" applyBorder="1" applyAlignment="1">
      <alignment horizontal="center" vertical="center"/>
    </xf>
    <xf numFmtId="3" fontId="7" fillId="0" borderId="9" xfId="0" quotePrefix="1" applyNumberFormat="1" applyFont="1" applyBorder="1" applyAlignment="1" applyProtection="1">
      <alignment horizontal="center" vertical="center"/>
      <protection locked="0"/>
    </xf>
    <xf numFmtId="3" fontId="19" fillId="0" borderId="6" xfId="0" applyNumberFormat="1" applyFont="1" applyBorder="1" applyAlignment="1">
      <alignment vertical="center"/>
    </xf>
    <xf numFmtId="3" fontId="26" fillId="0" borderId="26" xfId="0" applyNumberFormat="1" applyFont="1" applyBorder="1" applyAlignment="1">
      <alignment vertical="center" wrapText="1"/>
    </xf>
    <xf numFmtId="0" fontId="0" fillId="0" borderId="27" xfId="0" applyBorder="1"/>
    <xf numFmtId="3" fontId="23" fillId="0" borderId="6"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3" fontId="23" fillId="0" borderId="6" xfId="0" applyNumberFormat="1" applyFont="1" applyBorder="1" applyAlignment="1">
      <alignment horizontal="center" vertical="center"/>
    </xf>
    <xf numFmtId="3" fontId="14" fillId="0" borderId="9" xfId="0" applyNumberFormat="1" applyFont="1" applyBorder="1" applyAlignment="1">
      <alignment horizontal="center" vertical="center" wrapText="1"/>
    </xf>
    <xf numFmtId="3" fontId="13" fillId="0" borderId="9" xfId="0" applyNumberFormat="1" applyFont="1" applyBorder="1" applyAlignment="1">
      <alignment horizontal="center" vertical="center" shrinkToFit="1"/>
    </xf>
    <xf numFmtId="3" fontId="9" fillId="0" borderId="12" xfId="0" applyNumberFormat="1" applyFont="1" applyBorder="1" applyAlignment="1">
      <alignment horizontal="center" vertical="center" wrapText="1"/>
    </xf>
    <xf numFmtId="3" fontId="12" fillId="0" borderId="11"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8" xfId="0" applyNumberFormat="1" applyFont="1" applyBorder="1" applyAlignment="1">
      <alignment horizontal="center" vertical="center" wrapText="1"/>
    </xf>
    <xf numFmtId="3" fontId="10" fillId="0" borderId="15" xfId="0" applyNumberFormat="1" applyFont="1" applyBorder="1" applyAlignment="1">
      <alignment horizontal="center" vertical="center" wrapText="1"/>
    </xf>
    <xf numFmtId="0" fontId="0" fillId="0" borderId="9" xfId="0" applyBorder="1" applyAlignment="1">
      <alignment horizontal="center" vertical="center"/>
    </xf>
    <xf numFmtId="0" fontId="23" fillId="0" borderId="6" xfId="0" applyFont="1" applyBorder="1"/>
    <xf numFmtId="0" fontId="0" fillId="0" borderId="7" xfId="0" applyBorder="1" applyAlignment="1">
      <alignment horizontal="center" vertical="center"/>
    </xf>
    <xf numFmtId="0" fontId="0" fillId="0" borderId="4" xfId="0" applyBorder="1" applyAlignment="1">
      <alignment wrapText="1"/>
    </xf>
    <xf numFmtId="0" fontId="23" fillId="0" borderId="4" xfId="0" applyFont="1" applyBorder="1" applyAlignment="1">
      <alignment horizontal="center" vertical="center"/>
    </xf>
    <xf numFmtId="0" fontId="23" fillId="0" borderId="4" xfId="0" applyFont="1" applyBorder="1"/>
    <xf numFmtId="0" fontId="23" fillId="0" borderId="13" xfId="0" applyFont="1" applyBorder="1"/>
    <xf numFmtId="3" fontId="4" fillId="0" borderId="9" xfId="2" applyNumberFormat="1" applyFont="1" applyBorder="1" applyAlignment="1">
      <alignment horizontal="center" vertical="center" shrinkToFit="1"/>
    </xf>
    <xf numFmtId="3" fontId="26" fillId="0" borderId="6" xfId="2" applyNumberFormat="1" applyFont="1" applyBorder="1" applyAlignment="1">
      <alignment horizontal="center" vertical="center" shrinkToFit="1"/>
    </xf>
    <xf numFmtId="3" fontId="4" fillId="0" borderId="9" xfId="2" applyNumberFormat="1" applyFont="1" applyBorder="1" applyAlignment="1">
      <alignment horizontal="center" vertical="top" shrinkToFit="1"/>
    </xf>
    <xf numFmtId="3" fontId="4" fillId="0" borderId="9" xfId="2" applyNumberFormat="1" applyFont="1" applyBorder="1" applyAlignment="1">
      <alignment horizontal="left" wrapText="1"/>
    </xf>
    <xf numFmtId="3" fontId="4" fillId="0" borderId="7" xfId="2" applyNumberFormat="1" applyFont="1" applyBorder="1" applyAlignment="1">
      <alignment horizontal="center" vertical="center" shrinkToFit="1"/>
    </xf>
    <xf numFmtId="3" fontId="19" fillId="0" borderId="4" xfId="2" applyNumberFormat="1" applyFont="1" applyBorder="1" applyAlignment="1">
      <alignment horizontal="center" vertical="center" wrapText="1"/>
    </xf>
    <xf numFmtId="3" fontId="26" fillId="0" borderId="4" xfId="2" applyNumberFormat="1" applyFont="1" applyBorder="1" applyAlignment="1">
      <alignment horizontal="center" vertical="center" shrinkToFit="1"/>
    </xf>
    <xf numFmtId="3" fontId="26" fillId="0" borderId="13" xfId="2" applyNumberFormat="1" applyFont="1" applyBorder="1" applyAlignment="1">
      <alignment horizontal="center" vertical="center" shrinkToFit="1"/>
    </xf>
    <xf numFmtId="3" fontId="26" fillId="0" borderId="29" xfId="2" applyNumberFormat="1" applyFont="1" applyBorder="1" applyAlignment="1">
      <alignment horizontal="center" vertical="center" shrinkToFit="1"/>
    </xf>
    <xf numFmtId="3" fontId="5" fillId="0" borderId="15" xfId="2" applyNumberFormat="1" applyFont="1" applyBorder="1" applyAlignment="1">
      <alignment horizontal="right" vertical="top" indent="1" shrinkToFit="1"/>
    </xf>
    <xf numFmtId="3" fontId="24" fillId="0" borderId="15" xfId="1" applyNumberFormat="1" applyFont="1" applyBorder="1" applyAlignment="1">
      <alignment horizontal="center" vertical="center" wrapText="1"/>
    </xf>
    <xf numFmtId="3" fontId="24" fillId="0" borderId="15" xfId="1" applyNumberFormat="1" applyFont="1" applyBorder="1" applyAlignment="1">
      <alignment horizontal="center" vertical="center"/>
    </xf>
    <xf numFmtId="3" fontId="20" fillId="0" borderId="15" xfId="0" applyNumberFormat="1" applyFont="1" applyBorder="1" applyAlignment="1">
      <alignment horizontal="center" vertical="center" wrapText="1"/>
    </xf>
    <xf numFmtId="0" fontId="30" fillId="0" borderId="0" xfId="0" applyFont="1" applyAlignment="1">
      <alignment horizontal="center"/>
    </xf>
    <xf numFmtId="3" fontId="6" fillId="0" borderId="9" xfId="0" applyNumberFormat="1" applyFont="1" applyBorder="1" applyAlignment="1">
      <alignment horizontal="center" vertical="center"/>
    </xf>
    <xf numFmtId="3" fontId="6" fillId="0" borderId="9" xfId="1" applyNumberFormat="1" applyFont="1" applyBorder="1" applyAlignment="1">
      <alignment horizontal="center" vertical="center"/>
    </xf>
    <xf numFmtId="3" fontId="19" fillId="0" borderId="1" xfId="1" applyNumberFormat="1" applyFont="1" applyBorder="1" applyAlignment="1">
      <alignment horizontal="center" vertical="center"/>
    </xf>
    <xf numFmtId="3" fontId="19" fillId="0" borderId="6" xfId="1" applyNumberFormat="1" applyFont="1" applyBorder="1" applyAlignment="1">
      <alignment horizontal="center" vertical="center"/>
    </xf>
    <xf numFmtId="0" fontId="23" fillId="0" borderId="1" xfId="0" applyFont="1" applyBorder="1" applyAlignment="1">
      <alignment horizontal="center"/>
    </xf>
    <xf numFmtId="0" fontId="23" fillId="0" borderId="6" xfId="0" applyFont="1" applyBorder="1" applyAlignment="1">
      <alignment horizontal="center"/>
    </xf>
    <xf numFmtId="3" fontId="6" fillId="0" borderId="17" xfId="1" applyNumberFormat="1" applyFont="1" applyBorder="1" applyAlignment="1">
      <alignment horizontal="center" vertical="center"/>
    </xf>
    <xf numFmtId="3" fontId="6" fillId="0" borderId="5" xfId="0" applyNumberFormat="1" applyFont="1" applyBorder="1" applyAlignment="1">
      <alignment horizontal="center" vertical="center"/>
    </xf>
    <xf numFmtId="3" fontId="6" fillId="0" borderId="8" xfId="0" applyNumberFormat="1" applyFont="1" applyBorder="1" applyAlignment="1">
      <alignment horizontal="center" vertical="center"/>
    </xf>
    <xf numFmtId="3" fontId="6" fillId="0" borderId="7" xfId="0" applyNumberFormat="1" applyFont="1" applyBorder="1" applyAlignment="1">
      <alignment horizontal="center" vertical="center"/>
    </xf>
    <xf numFmtId="0" fontId="23" fillId="0" borderId="2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3" xfId="0" applyFont="1" applyBorder="1" applyAlignment="1">
      <alignment horizontal="center" vertical="center" wrapText="1"/>
    </xf>
    <xf numFmtId="3" fontId="20" fillId="0" borderId="1" xfId="1" applyNumberFormat="1" applyFont="1" applyBorder="1" applyAlignment="1">
      <alignment horizontal="center" vertical="center"/>
    </xf>
    <xf numFmtId="3" fontId="20" fillId="0" borderId="6" xfId="1" applyNumberFormat="1" applyFont="1" applyBorder="1" applyAlignment="1">
      <alignment horizontal="center" vertical="center"/>
    </xf>
    <xf numFmtId="3" fontId="19" fillId="0" borderId="1" xfId="1" applyNumberFormat="1" applyFont="1" applyBorder="1" applyAlignment="1">
      <alignment horizontal="center" vertical="center" wrapText="1"/>
    </xf>
    <xf numFmtId="3" fontId="19" fillId="0" borderId="6" xfId="1" applyNumberFormat="1" applyFont="1" applyBorder="1" applyAlignment="1">
      <alignment horizontal="center" vertical="center" wrapText="1"/>
    </xf>
    <xf numFmtId="3" fontId="6" fillId="0" borderId="5" xfId="1" applyNumberFormat="1" applyFont="1" applyBorder="1" applyAlignment="1">
      <alignment horizontal="center" vertical="center"/>
    </xf>
    <xf numFmtId="3" fontId="6" fillId="0" borderId="8" xfId="1" applyNumberFormat="1" applyFont="1" applyBorder="1" applyAlignment="1">
      <alignment horizontal="center" vertical="center"/>
    </xf>
    <xf numFmtId="3" fontId="6" fillId="0" borderId="7" xfId="1" applyNumberFormat="1" applyFont="1" applyBorder="1" applyAlignment="1">
      <alignment horizontal="center" vertical="center"/>
    </xf>
    <xf numFmtId="43" fontId="19" fillId="0" borderId="1" xfId="1" applyFont="1" applyBorder="1" applyAlignment="1">
      <alignment horizontal="center"/>
    </xf>
    <xf numFmtId="43" fontId="19" fillId="0" borderId="6" xfId="1" applyFont="1" applyBorder="1" applyAlignment="1">
      <alignment horizontal="center"/>
    </xf>
    <xf numFmtId="3" fontId="31" fillId="0" borderId="23" xfId="0" applyNumberFormat="1" applyFont="1" applyBorder="1" applyAlignment="1">
      <alignment horizontal="center" vertical="center" wrapText="1"/>
    </xf>
    <xf numFmtId="3" fontId="31" fillId="0" borderId="28" xfId="0" applyNumberFormat="1" applyFont="1" applyBorder="1" applyAlignment="1">
      <alignment horizontal="center" vertical="center" wrapText="1"/>
    </xf>
    <xf numFmtId="3" fontId="31" fillId="0" borderId="16" xfId="0" applyNumberFormat="1" applyFont="1" applyBorder="1" applyAlignment="1">
      <alignment horizontal="center" vertical="center" wrapText="1"/>
    </xf>
    <xf numFmtId="0" fontId="6" fillId="0" borderId="5" xfId="0" applyFont="1" applyBorder="1" applyAlignment="1">
      <alignment horizontal="center" vertical="center"/>
    </xf>
    <xf numFmtId="0" fontId="6" fillId="0" borderId="20" xfId="0" applyFont="1" applyBorder="1" applyAlignment="1">
      <alignment horizontal="center" vertical="center"/>
    </xf>
    <xf numFmtId="3" fontId="23" fillId="0" borderId="3" xfId="0" applyNumberFormat="1" applyFont="1" applyBorder="1" applyAlignment="1">
      <alignment horizontal="center" vertical="center" wrapText="1"/>
    </xf>
    <xf numFmtId="3" fontId="23" fillId="0" borderId="2" xfId="0" applyNumberFormat="1" applyFont="1" applyBorder="1" applyAlignment="1">
      <alignment horizontal="center" vertical="center" wrapText="1"/>
    </xf>
    <xf numFmtId="3" fontId="23" fillId="0" borderId="26" xfId="0" applyNumberFormat="1" applyFont="1" applyBorder="1" applyAlignment="1">
      <alignment horizontal="center" vertical="center" wrapText="1"/>
    </xf>
    <xf numFmtId="3" fontId="26" fillId="0" borderId="3" xfId="0" applyNumberFormat="1" applyFont="1" applyBorder="1" applyAlignment="1">
      <alignment horizontal="center" vertical="center" wrapText="1"/>
    </xf>
    <xf numFmtId="3" fontId="26" fillId="0" borderId="2" xfId="0" applyNumberFormat="1" applyFont="1" applyBorder="1" applyAlignment="1">
      <alignment horizontal="center" vertical="center" wrapText="1"/>
    </xf>
    <xf numFmtId="3" fontId="26" fillId="0" borderId="26" xfId="0" applyNumberFormat="1" applyFont="1" applyBorder="1" applyAlignment="1">
      <alignment horizontal="center" vertical="center" wrapText="1"/>
    </xf>
    <xf numFmtId="3" fontId="20" fillId="0" borderId="3" xfId="0" applyNumberFormat="1" applyFont="1" applyBorder="1" applyAlignment="1">
      <alignment horizontal="center" vertical="center" wrapText="1"/>
    </xf>
    <xf numFmtId="3" fontId="20" fillId="0" borderId="2" xfId="0" applyNumberFormat="1" applyFont="1" applyBorder="1" applyAlignment="1">
      <alignment horizontal="center" vertical="center" wrapText="1"/>
    </xf>
    <xf numFmtId="3" fontId="20" fillId="0" borderId="26"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12" fillId="0" borderId="5" xfId="0" applyNumberFormat="1" applyFont="1" applyBorder="1" applyAlignment="1">
      <alignment horizontal="center" vertical="center" wrapText="1"/>
    </xf>
    <xf numFmtId="3" fontId="12" fillId="0" borderId="8" xfId="0" applyNumberFormat="1" applyFont="1" applyBorder="1" applyAlignment="1">
      <alignment horizontal="center" vertical="center" wrapText="1"/>
    </xf>
    <xf numFmtId="3" fontId="12" fillId="0" borderId="7"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26" fillId="0" borderId="24" xfId="0" applyNumberFormat="1" applyFont="1" applyBorder="1" applyAlignment="1">
      <alignment horizontal="center" vertical="center" wrapText="1"/>
    </xf>
    <xf numFmtId="3" fontId="26" fillId="0" borderId="19" xfId="0" applyNumberFormat="1" applyFont="1" applyBorder="1" applyAlignment="1">
      <alignment horizontal="center" vertical="center" wrapText="1"/>
    </xf>
    <xf numFmtId="3" fontId="26" fillId="0" borderId="25" xfId="0" applyNumberFormat="1"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3" fillId="0" borderId="26" xfId="0" applyFont="1" applyBorder="1" applyAlignment="1">
      <alignment horizontal="center" vertical="center"/>
    </xf>
    <xf numFmtId="0" fontId="0" fillId="0" borderId="8" xfId="0" applyBorder="1" applyAlignment="1">
      <alignment horizontal="center" vertical="center"/>
    </xf>
  </cellXfs>
  <cellStyles count="6">
    <cellStyle name="Comma" xfId="1" builtinId="3"/>
    <cellStyle name="Normal" xfId="0" builtinId="0"/>
    <cellStyle name="Normal 2" xfId="4" xr:uid="{E0E22750-FF0E-40C5-8DCA-23B4F89857BE}"/>
    <cellStyle name="Normal 3" xfId="5" xr:uid="{04CC0CA6-81C7-45C9-9358-A9B225BA88E7}"/>
    <cellStyle name="Normal 4" xfId="2" xr:uid="{6EB8D27D-668B-47B9-8032-E56A6F28ADFE}"/>
    <cellStyle name="Normal 7" xfId="3" xr:uid="{AD3DC74C-FE35-410A-8422-C0D594981C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103</xdr:row>
      <xdr:rowOff>0</xdr:rowOff>
    </xdr:from>
    <xdr:ext cx="914400" cy="264560"/>
    <xdr:sp macro="" textlink="">
      <xdr:nvSpPr>
        <xdr:cNvPr id="6" name="TextBox 5">
          <a:extLst>
            <a:ext uri="{FF2B5EF4-FFF2-40B4-BE49-F238E27FC236}">
              <a16:creationId xmlns:a16="http://schemas.microsoft.com/office/drawing/2014/main" id="{48ECC5A7-2561-4883-9211-CFB3DFFE976E}"/>
            </a:ext>
          </a:extLst>
        </xdr:cNvPr>
        <xdr:cNvSpPr txBox="1"/>
      </xdr:nvSpPr>
      <xdr:spPr>
        <a:xfrm>
          <a:off x="609600" y="2133600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oneCellAnchor>
    <xdr:from>
      <xdr:col>1</xdr:col>
      <xdr:colOff>0</xdr:colOff>
      <xdr:row>103</xdr:row>
      <xdr:rowOff>0</xdr:rowOff>
    </xdr:from>
    <xdr:ext cx="914400" cy="264560"/>
    <xdr:sp macro="" textlink="">
      <xdr:nvSpPr>
        <xdr:cNvPr id="7" name="TextBox 6">
          <a:extLst>
            <a:ext uri="{FF2B5EF4-FFF2-40B4-BE49-F238E27FC236}">
              <a16:creationId xmlns:a16="http://schemas.microsoft.com/office/drawing/2014/main" id="{BED836A5-08B3-4A3A-8EE1-A02698BFD83F}"/>
            </a:ext>
          </a:extLst>
        </xdr:cNvPr>
        <xdr:cNvSpPr txBox="1"/>
      </xdr:nvSpPr>
      <xdr:spPr>
        <a:xfrm>
          <a:off x="609600" y="2133600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twoCellAnchor editAs="oneCell">
    <xdr:from>
      <xdr:col>1</xdr:col>
      <xdr:colOff>158750</xdr:colOff>
      <xdr:row>74</xdr:row>
      <xdr:rowOff>2413001</xdr:rowOff>
    </xdr:from>
    <xdr:to>
      <xdr:col>1</xdr:col>
      <xdr:colOff>2926574</xdr:colOff>
      <xdr:row>74</xdr:row>
      <xdr:rowOff>3005667</xdr:rowOff>
    </xdr:to>
    <xdr:pic>
      <xdr:nvPicPr>
        <xdr:cNvPr id="13" name="Picture 12">
          <a:extLst>
            <a:ext uri="{FF2B5EF4-FFF2-40B4-BE49-F238E27FC236}">
              <a16:creationId xmlns:a16="http://schemas.microsoft.com/office/drawing/2014/main" id="{297A4F27-15E5-6AAD-C805-112DD05F49B0}"/>
            </a:ext>
          </a:extLst>
        </xdr:cNvPr>
        <xdr:cNvPicPr>
          <a:picLocks noChangeAspect="1"/>
        </xdr:cNvPicPr>
      </xdr:nvPicPr>
      <xdr:blipFill>
        <a:blip xmlns:r="http://schemas.openxmlformats.org/officeDocument/2006/relationships" r:embed="rId1"/>
        <a:stretch>
          <a:fillRect/>
        </a:stretch>
      </xdr:blipFill>
      <xdr:spPr>
        <a:xfrm>
          <a:off x="857250" y="51064584"/>
          <a:ext cx="2767824" cy="5926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xcel\IOM%20hospital\Calculation%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Khakwani%20Group%20Of%20Companies\Bricks%20Construction%20Co\IOM%20H-8%20Hospital%20Design%20Islamabad\BOQS\Revisions\Final\Rerevised\FNF\Last%20Revivion\IOM%20ARCHITECTURE%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ment"/>
      <sheetName val="Gr.f"/>
      <sheetName val="FF"/>
      <sheetName val="MUMTY"/>
      <sheetName val="Furniture"/>
      <sheetName val="P.h"/>
      <sheetName val="CCTV"/>
      <sheetName val="Security "/>
      <sheetName val="HVAC"/>
    </sheetNames>
    <sheetDataSet>
      <sheetData sheetId="0" refreshError="1">
        <row r="6">
          <cell r="B6" t="str">
            <v>Wood work 2.5" thick</v>
          </cell>
        </row>
        <row r="14">
          <cell r="G14">
            <v>120</v>
          </cell>
        </row>
        <row r="20">
          <cell r="G20">
            <v>-71.75</v>
          </cell>
        </row>
        <row r="63">
          <cell r="G63">
            <v>24.5</v>
          </cell>
        </row>
        <row r="85">
          <cell r="G85">
            <v>2172.6416249999997</v>
          </cell>
        </row>
      </sheetData>
      <sheetData sheetId="1" refreshError="1">
        <row r="6">
          <cell r="B6" t="str">
            <v>Wood work 2.5" thick</v>
          </cell>
        </row>
        <row r="29">
          <cell r="G29">
            <v>3240.7619999999997</v>
          </cell>
        </row>
        <row r="65">
          <cell r="G65">
            <v>119.12512499999998</v>
          </cell>
        </row>
        <row r="71">
          <cell r="G71">
            <v>187.42500000000001</v>
          </cell>
        </row>
        <row r="81">
          <cell r="G81">
            <v>119.12512499999998</v>
          </cell>
        </row>
      </sheetData>
      <sheetData sheetId="2" refreshError="1">
        <row r="8">
          <cell r="G8">
            <v>215</v>
          </cell>
        </row>
        <row r="19">
          <cell r="G19">
            <v>151.58000000000001</v>
          </cell>
        </row>
        <row r="31">
          <cell r="G31">
            <v>-24.5</v>
          </cell>
        </row>
        <row r="71">
          <cell r="G71">
            <v>540.22500000000002</v>
          </cell>
        </row>
        <row r="108">
          <cell r="G108">
            <v>227.11500000000001</v>
          </cell>
        </row>
        <row r="115">
          <cell r="G115">
            <v>62.475000000000001</v>
          </cell>
        </row>
        <row r="131">
          <cell r="G131">
            <v>157.74018749999999</v>
          </cell>
        </row>
        <row r="240">
          <cell r="G240">
            <v>32.549999999999997</v>
          </cell>
        </row>
      </sheetData>
      <sheetData sheetId="3" refreshError="1">
        <row r="25">
          <cell r="G25">
            <v>1119.951</v>
          </cell>
        </row>
        <row r="27">
          <cell r="G27">
            <v>49</v>
          </cell>
        </row>
        <row r="28">
          <cell r="G28">
            <v>21</v>
          </cell>
        </row>
        <row r="29">
          <cell r="G29">
            <v>252</v>
          </cell>
        </row>
        <row r="32">
          <cell r="G32">
            <v>338.1</v>
          </cell>
        </row>
      </sheetData>
      <sheetData sheetId="4" refreshError="1"/>
      <sheetData sheetId="5" refreshError="1"/>
      <sheetData sheetId="6" refreshError="1"/>
      <sheetData sheetId="7" refreshError="1">
        <row r="15">
          <cell r="G15">
            <v>2800.35</v>
          </cell>
        </row>
        <row r="23">
          <cell r="G23">
            <v>1400.175</v>
          </cell>
        </row>
        <row r="31">
          <cell r="G31">
            <v>200.02500000000001</v>
          </cell>
        </row>
        <row r="39">
          <cell r="G39">
            <v>400.05</v>
          </cell>
        </row>
        <row r="52">
          <cell r="G52">
            <v>509.39043750000002</v>
          </cell>
        </row>
        <row r="61">
          <cell r="G61">
            <v>1.1631748383620688</v>
          </cell>
        </row>
        <row r="67">
          <cell r="G67">
            <v>2926.5704999999998</v>
          </cell>
        </row>
        <row r="78">
          <cell r="G78">
            <v>8301.0375000000004</v>
          </cell>
        </row>
        <row r="88">
          <cell r="G88">
            <v>8001</v>
          </cell>
        </row>
        <row r="101">
          <cell r="G101">
            <v>189</v>
          </cell>
        </row>
        <row r="108">
          <cell r="G108">
            <v>531.21600000000001</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urity"/>
      <sheetName val="Cal"/>
      <sheetName val="IT system"/>
      <sheetName val="CCTV"/>
      <sheetName val="Cal."/>
      <sheetName val="Sound System"/>
      <sheetName val="Architect"/>
      <sheetName val="B"/>
      <sheetName val="G,f"/>
      <sheetName val="FF"/>
      <sheetName val="Mum"/>
      <sheetName val="Furniture"/>
      <sheetName val="Calc."/>
      <sheetName val="MM"/>
      <sheetName val="Public Health"/>
    </sheetNames>
    <sheetDataSet>
      <sheetData sheetId="0"/>
      <sheetData sheetId="1"/>
      <sheetData sheetId="2"/>
      <sheetData sheetId="3"/>
      <sheetData sheetId="4"/>
      <sheetData sheetId="5"/>
      <sheetData sheetId="6"/>
      <sheetData sheetId="7">
        <row r="20">
          <cell r="G20">
            <v>988.47000000000014</v>
          </cell>
        </row>
        <row r="26">
          <cell r="G26">
            <v>205.8</v>
          </cell>
        </row>
        <row r="45">
          <cell r="G45">
            <v>215.50134374999999</v>
          </cell>
        </row>
        <row r="65">
          <cell r="G65">
            <v>159.86250000000001</v>
          </cell>
        </row>
        <row r="94">
          <cell r="G94">
            <v>4621.9949999999999</v>
          </cell>
        </row>
      </sheetData>
      <sheetData sheetId="8">
        <row r="24">
          <cell r="G24">
            <v>659.17687499999988</v>
          </cell>
        </row>
        <row r="31">
          <cell r="G31">
            <v>253.57499999999999</v>
          </cell>
        </row>
        <row r="57">
          <cell r="G57">
            <v>51.45</v>
          </cell>
        </row>
        <row r="91">
          <cell r="G91">
            <v>4194.6523500000003</v>
          </cell>
        </row>
      </sheetData>
      <sheetData sheetId="9">
        <row r="42">
          <cell r="G42">
            <v>1095.0463125000001</v>
          </cell>
        </row>
        <row r="50">
          <cell r="G50">
            <v>561.75</v>
          </cell>
        </row>
        <row r="184">
          <cell r="G184">
            <v>6427.4715749999987</v>
          </cell>
        </row>
      </sheetData>
      <sheetData sheetId="10">
        <row r="21">
          <cell r="G21">
            <v>1035.2081249999999</v>
          </cell>
        </row>
      </sheetData>
      <sheetData sheetId="11"/>
      <sheetData sheetId="12">
        <row r="20">
          <cell r="C20">
            <v>7</v>
          </cell>
        </row>
      </sheetData>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AADAC-11DF-4949-9239-17C529F8F243}">
  <sheetPr>
    <tabColor theme="4" tint="-0.249977111117893"/>
  </sheetPr>
  <dimension ref="A1:F121"/>
  <sheetViews>
    <sheetView zoomScale="90" zoomScaleNormal="90" workbookViewId="0">
      <selection activeCell="C14" sqref="C14"/>
    </sheetView>
  </sheetViews>
  <sheetFormatPr defaultRowHeight="15" x14ac:dyDescent="0.25"/>
  <cols>
    <col min="1" max="1" width="10.42578125" bestFit="1" customWidth="1"/>
    <col min="2" max="2" width="46.7109375" customWidth="1"/>
    <col min="3" max="3" width="14.28515625" bestFit="1" customWidth="1"/>
    <col min="4" max="4" width="6.5703125" bestFit="1" customWidth="1"/>
    <col min="5" max="5" width="12.28515625" bestFit="1" customWidth="1"/>
    <col min="6" max="6" width="19.85546875" bestFit="1" customWidth="1"/>
  </cols>
  <sheetData>
    <row r="1" spans="1:6" ht="21" x14ac:dyDescent="0.35">
      <c r="A1" s="106" t="s">
        <v>399</v>
      </c>
      <c r="B1" s="106"/>
      <c r="C1" s="106"/>
      <c r="D1" s="106"/>
      <c r="E1" s="106"/>
      <c r="F1" s="106"/>
    </row>
    <row r="2" spans="1:6" ht="21" x14ac:dyDescent="0.35">
      <c r="A2" s="106" t="s">
        <v>400</v>
      </c>
      <c r="B2" s="106"/>
      <c r="C2" s="106"/>
      <c r="D2" s="106"/>
      <c r="E2" s="106"/>
      <c r="F2" s="106"/>
    </row>
    <row r="3" spans="1:6" ht="21.75" thickBot="1" x14ac:dyDescent="0.4">
      <c r="A3" s="106" t="s">
        <v>398</v>
      </c>
      <c r="B3" s="106"/>
      <c r="C3" s="106"/>
      <c r="D3" s="106"/>
      <c r="E3" s="106"/>
      <c r="F3" s="106"/>
    </row>
    <row r="4" spans="1:6" ht="16.5" thickBot="1" x14ac:dyDescent="0.3">
      <c r="A4" s="103" t="s">
        <v>268</v>
      </c>
      <c r="B4" s="103" t="s">
        <v>267</v>
      </c>
      <c r="C4" s="104" t="s">
        <v>266</v>
      </c>
      <c r="D4" s="104" t="s">
        <v>265</v>
      </c>
      <c r="E4" s="103" t="s">
        <v>264</v>
      </c>
      <c r="F4" s="104" t="s">
        <v>263</v>
      </c>
    </row>
    <row r="5" spans="1:6" ht="15" customHeight="1" x14ac:dyDescent="0.25">
      <c r="A5" s="113" t="s">
        <v>262</v>
      </c>
      <c r="B5" s="22" t="s">
        <v>261</v>
      </c>
      <c r="C5" s="117">
        <f>([1]FF!G$8+[1]FF!G$19)-[1]FF!G$31</f>
        <v>391.08000000000004</v>
      </c>
      <c r="D5" s="117" t="s">
        <v>202</v>
      </c>
      <c r="E5" s="117"/>
      <c r="F5" s="119"/>
    </row>
    <row r="6" spans="1:6" ht="150" x14ac:dyDescent="0.25">
      <c r="A6" s="108"/>
      <c r="B6" s="5" t="s">
        <v>276</v>
      </c>
      <c r="C6" s="118"/>
      <c r="D6" s="118"/>
      <c r="E6" s="118"/>
      <c r="F6" s="120"/>
    </row>
    <row r="7" spans="1:6" ht="15" customHeight="1" x14ac:dyDescent="0.25">
      <c r="A7" s="108" t="s">
        <v>259</v>
      </c>
      <c r="B7" s="23" t="s">
        <v>260</v>
      </c>
      <c r="C7" s="109"/>
      <c r="D7" s="109"/>
      <c r="E7" s="109"/>
      <c r="F7" s="110"/>
    </row>
    <row r="8" spans="1:6" ht="15" customHeight="1" x14ac:dyDescent="0.25">
      <c r="A8" s="108"/>
      <c r="B8" s="23" t="s">
        <v>203</v>
      </c>
      <c r="C8" s="109"/>
      <c r="D8" s="109"/>
      <c r="E8" s="109"/>
      <c r="F8" s="110"/>
    </row>
    <row r="9" spans="1:6" ht="75" x14ac:dyDescent="0.25">
      <c r="A9" s="108"/>
      <c r="B9" s="5" t="s">
        <v>277</v>
      </c>
      <c r="C9" s="109"/>
      <c r="D9" s="109"/>
      <c r="E9" s="109"/>
      <c r="F9" s="110"/>
    </row>
    <row r="10" spans="1:6" ht="15.75" x14ac:dyDescent="0.25">
      <c r="A10" s="108"/>
      <c r="B10" s="6" t="s">
        <v>240</v>
      </c>
      <c r="C10" s="10">
        <f>[2]B!G45</f>
        <v>215.50134374999999</v>
      </c>
      <c r="D10" s="10" t="s">
        <v>202</v>
      </c>
      <c r="E10" s="10"/>
      <c r="F10" s="11"/>
    </row>
    <row r="11" spans="1:6" ht="15.75" x14ac:dyDescent="0.25">
      <c r="A11" s="108"/>
      <c r="B11" s="6" t="s">
        <v>239</v>
      </c>
      <c r="C11" s="10">
        <f>'[2]G,f'!G24</f>
        <v>659.17687499999988</v>
      </c>
      <c r="D11" s="10" t="s">
        <v>202</v>
      </c>
      <c r="E11" s="10"/>
      <c r="F11" s="11"/>
    </row>
    <row r="12" spans="1:6" ht="16.5" thickBot="1" x14ac:dyDescent="0.3">
      <c r="A12" s="108"/>
      <c r="B12" s="6" t="s">
        <v>238</v>
      </c>
      <c r="C12" s="10">
        <f>[2]FF!G42</f>
        <v>1095.0463125000001</v>
      </c>
      <c r="D12" s="10" t="s">
        <v>202</v>
      </c>
      <c r="E12" s="10"/>
      <c r="F12" s="11"/>
    </row>
    <row r="13" spans="1:6" ht="15.75" x14ac:dyDescent="0.25">
      <c r="A13" s="108" t="s">
        <v>258</v>
      </c>
      <c r="B13" s="22" t="s">
        <v>272</v>
      </c>
      <c r="C13" s="109"/>
      <c r="D13" s="109"/>
      <c r="E13" s="109"/>
      <c r="F13" s="110"/>
    </row>
    <row r="14" spans="1:6" ht="198.75" customHeight="1" x14ac:dyDescent="0.25">
      <c r="A14" s="108"/>
      <c r="B14" s="5" t="s">
        <v>278</v>
      </c>
      <c r="C14" s="10">
        <v>1</v>
      </c>
      <c r="D14" s="10" t="s">
        <v>32</v>
      </c>
      <c r="E14" s="10"/>
      <c r="F14" s="11"/>
    </row>
    <row r="15" spans="1:6" ht="15.75" x14ac:dyDescent="0.25">
      <c r="A15" s="125" t="s">
        <v>257</v>
      </c>
      <c r="B15" s="24" t="s">
        <v>200</v>
      </c>
      <c r="C15" s="109"/>
      <c r="D15" s="109"/>
      <c r="E15" s="109"/>
      <c r="F15" s="110"/>
    </row>
    <row r="16" spans="1:6" ht="111.75" customHeight="1" x14ac:dyDescent="0.25">
      <c r="A16" s="126"/>
      <c r="B16" s="5" t="s">
        <v>382</v>
      </c>
      <c r="C16" s="109"/>
      <c r="D16" s="109"/>
      <c r="E16" s="109"/>
      <c r="F16" s="110"/>
    </row>
    <row r="17" spans="1:6" ht="15.75" x14ac:dyDescent="0.25">
      <c r="A17" s="126"/>
      <c r="B17" s="6" t="s">
        <v>240</v>
      </c>
      <c r="C17" s="10">
        <f>[1]Basement!$G$85</f>
        <v>2172.6416249999997</v>
      </c>
      <c r="D17" s="10" t="s">
        <v>176</v>
      </c>
      <c r="E17" s="10"/>
      <c r="F17" s="11"/>
    </row>
    <row r="18" spans="1:6" ht="15.75" x14ac:dyDescent="0.25">
      <c r="A18" s="126"/>
      <c r="B18" s="6" t="s">
        <v>239</v>
      </c>
      <c r="C18" s="10">
        <f>[1]Gr.f!$G$81</f>
        <v>119.12512499999998</v>
      </c>
      <c r="D18" s="10" t="s">
        <v>176</v>
      </c>
      <c r="E18" s="10"/>
      <c r="F18" s="11"/>
    </row>
    <row r="19" spans="1:6" ht="15.75" x14ac:dyDescent="0.25">
      <c r="A19" s="126"/>
      <c r="B19" s="6" t="s">
        <v>238</v>
      </c>
      <c r="C19" s="10">
        <f>[1]FF!$G$131</f>
        <v>157.74018749999999</v>
      </c>
      <c r="D19" s="10" t="s">
        <v>176</v>
      </c>
      <c r="E19" s="10"/>
      <c r="F19" s="11"/>
    </row>
    <row r="20" spans="1:6" ht="15.75" x14ac:dyDescent="0.25">
      <c r="A20" s="127"/>
      <c r="B20" s="6" t="s">
        <v>246</v>
      </c>
      <c r="C20" s="10">
        <v>150</v>
      </c>
      <c r="D20" s="10" t="s">
        <v>176</v>
      </c>
      <c r="E20" s="10"/>
      <c r="F20" s="11"/>
    </row>
    <row r="21" spans="1:6" ht="15.75" x14ac:dyDescent="0.25">
      <c r="A21" s="125" t="s">
        <v>255</v>
      </c>
      <c r="B21" s="24" t="s">
        <v>256</v>
      </c>
      <c r="C21" s="109"/>
      <c r="D21" s="109"/>
      <c r="E21" s="109"/>
      <c r="F21" s="110"/>
    </row>
    <row r="22" spans="1:6" ht="75" x14ac:dyDescent="0.25">
      <c r="A22" s="126"/>
      <c r="B22" s="5" t="s">
        <v>279</v>
      </c>
      <c r="C22" s="109"/>
      <c r="D22" s="109"/>
      <c r="E22" s="109"/>
      <c r="F22" s="110"/>
    </row>
    <row r="23" spans="1:6" ht="15.75" x14ac:dyDescent="0.25">
      <c r="A23" s="126"/>
      <c r="B23" s="6" t="s">
        <v>280</v>
      </c>
      <c r="C23" s="10">
        <f>[1]Basement!$G$85</f>
        <v>2172.6416249999997</v>
      </c>
      <c r="D23" s="10" t="s">
        <v>176</v>
      </c>
      <c r="E23" s="10"/>
      <c r="F23" s="11"/>
    </row>
    <row r="24" spans="1:6" ht="15.75" x14ac:dyDescent="0.25">
      <c r="A24" s="126"/>
      <c r="B24" s="6" t="s">
        <v>239</v>
      </c>
      <c r="C24" s="10">
        <f>[1]Gr.f!$G$81</f>
        <v>119.12512499999998</v>
      </c>
      <c r="D24" s="10" t="s">
        <v>176</v>
      </c>
      <c r="E24" s="10"/>
      <c r="F24" s="11"/>
    </row>
    <row r="25" spans="1:6" ht="15.75" x14ac:dyDescent="0.25">
      <c r="A25" s="126"/>
      <c r="B25" s="6" t="s">
        <v>238</v>
      </c>
      <c r="C25" s="10">
        <f>[1]FF!$G$131</f>
        <v>157.74018749999999</v>
      </c>
      <c r="D25" s="10" t="s">
        <v>176</v>
      </c>
      <c r="E25" s="10"/>
      <c r="F25" s="11"/>
    </row>
    <row r="26" spans="1:6" ht="15.75" x14ac:dyDescent="0.25">
      <c r="A26" s="127"/>
      <c r="B26" s="6" t="s">
        <v>246</v>
      </c>
      <c r="C26" s="10">
        <v>150</v>
      </c>
      <c r="D26" s="10" t="s">
        <v>176</v>
      </c>
      <c r="E26" s="10"/>
      <c r="F26" s="11"/>
    </row>
    <row r="27" spans="1:6" ht="15" customHeight="1" x14ac:dyDescent="0.25">
      <c r="A27" s="108" t="s">
        <v>254</v>
      </c>
      <c r="B27" s="24" t="s">
        <v>191</v>
      </c>
      <c r="C27" s="111"/>
      <c r="D27" s="111"/>
      <c r="E27" s="111"/>
      <c r="F27" s="112"/>
    </row>
    <row r="28" spans="1:6" ht="111.75" customHeight="1" x14ac:dyDescent="0.25">
      <c r="A28" s="108"/>
      <c r="B28" s="5" t="s">
        <v>281</v>
      </c>
      <c r="C28" s="10">
        <v>0.95</v>
      </c>
      <c r="D28" s="10" t="s">
        <v>190</v>
      </c>
      <c r="E28" s="12"/>
      <c r="F28" s="13"/>
    </row>
    <row r="29" spans="1:6" ht="15.75" x14ac:dyDescent="0.25">
      <c r="A29" s="108" t="s">
        <v>253</v>
      </c>
      <c r="B29" s="24" t="s">
        <v>252</v>
      </c>
      <c r="C29" s="109"/>
      <c r="D29" s="109"/>
      <c r="E29" s="109"/>
      <c r="F29" s="110"/>
    </row>
    <row r="30" spans="1:6" ht="172.5" customHeight="1" x14ac:dyDescent="0.25">
      <c r="A30" s="108"/>
      <c r="B30" s="5" t="s">
        <v>282</v>
      </c>
      <c r="C30" s="10">
        <f>-[1]Basement!$G$20*8</f>
        <v>574</v>
      </c>
      <c r="D30" s="10" t="s">
        <v>176</v>
      </c>
      <c r="E30" s="10"/>
      <c r="F30" s="11"/>
    </row>
    <row r="31" spans="1:6" ht="15.75" x14ac:dyDescent="0.25">
      <c r="A31" s="7" t="s">
        <v>251</v>
      </c>
      <c r="B31" s="24" t="s">
        <v>250</v>
      </c>
      <c r="C31" s="109"/>
      <c r="D31" s="109"/>
      <c r="E31" s="109"/>
      <c r="F31" s="110"/>
    </row>
    <row r="32" spans="1:6" ht="246" customHeight="1" x14ac:dyDescent="0.25">
      <c r="A32" s="125" t="s">
        <v>235</v>
      </c>
      <c r="B32" s="5" t="s">
        <v>313</v>
      </c>
      <c r="C32" s="109"/>
      <c r="D32" s="109"/>
      <c r="E32" s="109"/>
      <c r="F32" s="110"/>
    </row>
    <row r="33" spans="1:6" ht="15.75" x14ac:dyDescent="0.25">
      <c r="A33" s="126"/>
      <c r="B33" s="6" t="s">
        <v>240</v>
      </c>
      <c r="C33" s="10">
        <f>[1]Basement!$G$63</f>
        <v>24.5</v>
      </c>
      <c r="D33" s="10" t="s">
        <v>176</v>
      </c>
      <c r="E33" s="10"/>
      <c r="F33" s="11"/>
    </row>
    <row r="34" spans="1:6" ht="15.75" x14ac:dyDescent="0.25">
      <c r="A34" s="126"/>
      <c r="B34" s="6" t="s">
        <v>239</v>
      </c>
      <c r="C34" s="10">
        <f>[1]Gr.f!$G$71</f>
        <v>187.42500000000001</v>
      </c>
      <c r="D34" s="10" t="s">
        <v>176</v>
      </c>
      <c r="E34" s="10"/>
      <c r="F34" s="11"/>
    </row>
    <row r="35" spans="1:6" ht="15.75" x14ac:dyDescent="0.25">
      <c r="A35" s="126"/>
      <c r="B35" s="6" t="s">
        <v>238</v>
      </c>
      <c r="C35" s="10">
        <f>[1]FF!$G$115</f>
        <v>62.475000000000001</v>
      </c>
      <c r="D35" s="10" t="s">
        <v>176</v>
      </c>
      <c r="E35" s="10"/>
      <c r="F35" s="11"/>
    </row>
    <row r="36" spans="1:6" ht="90" x14ac:dyDescent="0.25">
      <c r="A36" s="125" t="s">
        <v>241</v>
      </c>
      <c r="B36" s="5" t="s">
        <v>383</v>
      </c>
      <c r="C36" s="109"/>
      <c r="D36" s="109"/>
      <c r="E36" s="109"/>
      <c r="F36" s="110"/>
    </row>
    <row r="37" spans="1:6" ht="15.75" x14ac:dyDescent="0.25">
      <c r="A37" s="126"/>
      <c r="B37" s="6" t="s">
        <v>240</v>
      </c>
      <c r="C37" s="10">
        <v>95</v>
      </c>
      <c r="D37" s="10" t="s">
        <v>176</v>
      </c>
      <c r="E37" s="10"/>
      <c r="F37" s="11"/>
    </row>
    <row r="38" spans="1:6" ht="15.75" x14ac:dyDescent="0.25">
      <c r="A38" s="126"/>
      <c r="B38" s="6" t="s">
        <v>239</v>
      </c>
      <c r="C38" s="10">
        <f>[1]Gr.f!$G$65</f>
        <v>119.12512499999998</v>
      </c>
      <c r="D38" s="10" t="s">
        <v>176</v>
      </c>
      <c r="E38" s="10"/>
      <c r="F38" s="11"/>
    </row>
    <row r="39" spans="1:6" ht="15.75" x14ac:dyDescent="0.25">
      <c r="A39" s="126"/>
      <c r="B39" s="6" t="s">
        <v>238</v>
      </c>
      <c r="C39" s="10">
        <f>[1]FF!$G$108</f>
        <v>227.11500000000001</v>
      </c>
      <c r="D39" s="10" t="s">
        <v>176</v>
      </c>
      <c r="E39" s="10"/>
      <c r="F39" s="11"/>
    </row>
    <row r="40" spans="1:6" ht="15.75" x14ac:dyDescent="0.25">
      <c r="A40" s="7" t="s">
        <v>249</v>
      </c>
      <c r="B40" s="24" t="s">
        <v>248</v>
      </c>
      <c r="C40" s="109"/>
      <c r="D40" s="109"/>
      <c r="E40" s="109"/>
      <c r="F40" s="110"/>
    </row>
    <row r="41" spans="1:6" ht="90" x14ac:dyDescent="0.25">
      <c r="A41" s="125" t="s">
        <v>235</v>
      </c>
      <c r="B41" s="5" t="s">
        <v>283</v>
      </c>
      <c r="C41" s="109"/>
      <c r="D41" s="109"/>
      <c r="E41" s="109"/>
      <c r="F41" s="110"/>
    </row>
    <row r="42" spans="1:6" ht="15.75" x14ac:dyDescent="0.25">
      <c r="A42" s="126"/>
      <c r="B42" s="6" t="s">
        <v>240</v>
      </c>
      <c r="C42" s="10">
        <f>[2]B!G20</f>
        <v>988.47000000000014</v>
      </c>
      <c r="D42" s="10" t="s">
        <v>176</v>
      </c>
      <c r="E42" s="10"/>
      <c r="F42" s="11"/>
    </row>
    <row r="43" spans="1:6" ht="15.75" x14ac:dyDescent="0.25">
      <c r="A43" s="126"/>
      <c r="B43" s="6" t="s">
        <v>239</v>
      </c>
      <c r="C43" s="10">
        <f>[1]Gr.f!$G$29</f>
        <v>3240.7619999999997</v>
      </c>
      <c r="D43" s="10" t="s">
        <v>176</v>
      </c>
      <c r="E43" s="10"/>
      <c r="F43" s="11"/>
    </row>
    <row r="44" spans="1:6" ht="15.75" x14ac:dyDescent="0.25">
      <c r="A44" s="127"/>
      <c r="B44" s="6" t="s">
        <v>238</v>
      </c>
      <c r="C44" s="10">
        <f>[2]FF!G50</f>
        <v>561.75</v>
      </c>
      <c r="D44" s="10" t="s">
        <v>176</v>
      </c>
      <c r="E44" s="10"/>
      <c r="F44" s="11"/>
    </row>
    <row r="45" spans="1:6" ht="105" x14ac:dyDescent="0.25">
      <c r="A45" s="7" t="s">
        <v>241</v>
      </c>
      <c r="B45" s="5" t="s">
        <v>284</v>
      </c>
      <c r="C45" s="10">
        <f>[1]Basement!$G$14</f>
        <v>120</v>
      </c>
      <c r="D45" s="10" t="s">
        <v>176</v>
      </c>
      <c r="E45" s="10"/>
      <c r="F45" s="11"/>
    </row>
    <row r="46" spans="1:6" ht="135" x14ac:dyDescent="0.25">
      <c r="A46" s="7" t="s">
        <v>315</v>
      </c>
      <c r="B46" s="5" t="s">
        <v>384</v>
      </c>
      <c r="C46" s="109"/>
      <c r="D46" s="109"/>
      <c r="E46" s="109"/>
      <c r="F46" s="110"/>
    </row>
    <row r="47" spans="1:6" ht="210" x14ac:dyDescent="0.25">
      <c r="A47" s="125" t="s">
        <v>316</v>
      </c>
      <c r="B47" s="5" t="s">
        <v>247</v>
      </c>
      <c r="C47" s="109"/>
      <c r="D47" s="109"/>
      <c r="E47" s="109"/>
      <c r="F47" s="110"/>
    </row>
    <row r="48" spans="1:6" ht="15.75" x14ac:dyDescent="0.25">
      <c r="A48" s="126"/>
      <c r="B48" s="6" t="s">
        <v>240</v>
      </c>
      <c r="C48" s="10">
        <f>[2]B!G26</f>
        <v>205.8</v>
      </c>
      <c r="D48" s="10" t="s">
        <v>176</v>
      </c>
      <c r="E48" s="10"/>
      <c r="F48" s="11"/>
    </row>
    <row r="49" spans="1:6" ht="15.75" x14ac:dyDescent="0.25">
      <c r="A49" s="126"/>
      <c r="B49" s="6" t="s">
        <v>239</v>
      </c>
      <c r="C49" s="10">
        <f>'[2]G,f'!G31</f>
        <v>253.57499999999999</v>
      </c>
      <c r="D49" s="10" t="s">
        <v>176</v>
      </c>
      <c r="E49" s="10"/>
      <c r="F49" s="11"/>
    </row>
    <row r="50" spans="1:6" ht="15.75" x14ac:dyDescent="0.25">
      <c r="A50" s="127"/>
      <c r="B50" s="6" t="s">
        <v>238</v>
      </c>
      <c r="C50" s="10">
        <f>[1]FF!$G$71</f>
        <v>540.22500000000002</v>
      </c>
      <c r="D50" s="10" t="s">
        <v>176</v>
      </c>
      <c r="E50" s="10"/>
      <c r="F50" s="11"/>
    </row>
    <row r="51" spans="1:6" ht="15.75" x14ac:dyDescent="0.25">
      <c r="A51" s="7" t="s">
        <v>245</v>
      </c>
      <c r="B51" s="24" t="s">
        <v>314</v>
      </c>
      <c r="C51" s="109"/>
      <c r="D51" s="109"/>
      <c r="E51" s="109"/>
      <c r="F51" s="110"/>
    </row>
    <row r="52" spans="1:6" ht="186.75" customHeight="1" x14ac:dyDescent="0.25">
      <c r="A52" s="125" t="s">
        <v>235</v>
      </c>
      <c r="B52" s="5" t="s">
        <v>285</v>
      </c>
      <c r="C52" s="109"/>
      <c r="D52" s="109"/>
      <c r="E52" s="109"/>
      <c r="F52" s="110"/>
    </row>
    <row r="53" spans="1:6" ht="15.75" x14ac:dyDescent="0.25">
      <c r="A53" s="126"/>
      <c r="B53" s="6" t="s">
        <v>240</v>
      </c>
      <c r="C53" s="10">
        <f>[2]B!G65</f>
        <v>159.86250000000001</v>
      </c>
      <c r="D53" s="10" t="s">
        <v>176</v>
      </c>
      <c r="E53" s="10"/>
      <c r="F53" s="11"/>
    </row>
    <row r="54" spans="1:6" ht="15.75" x14ac:dyDescent="0.25">
      <c r="A54" s="126"/>
      <c r="B54" s="6" t="s">
        <v>239</v>
      </c>
      <c r="C54" s="10">
        <f>'[2]G,f'!G57</f>
        <v>51.45</v>
      </c>
      <c r="D54" s="10" t="s">
        <v>176</v>
      </c>
      <c r="E54" s="10"/>
      <c r="F54" s="11"/>
    </row>
    <row r="55" spans="1:6" ht="15.75" x14ac:dyDescent="0.25">
      <c r="A55" s="127"/>
      <c r="B55" s="6" t="s">
        <v>238</v>
      </c>
      <c r="C55" s="10">
        <f>[1]MUMTY!$G$32</f>
        <v>338.1</v>
      </c>
      <c r="D55" s="10" t="s">
        <v>176</v>
      </c>
      <c r="E55" s="10"/>
      <c r="F55" s="11"/>
    </row>
    <row r="56" spans="1:6" ht="142.5" customHeight="1" x14ac:dyDescent="0.25">
      <c r="A56" s="125" t="s">
        <v>241</v>
      </c>
      <c r="B56" s="5" t="s">
        <v>286</v>
      </c>
      <c r="C56" s="109"/>
      <c r="D56" s="109"/>
      <c r="E56" s="109"/>
      <c r="F56" s="110"/>
    </row>
    <row r="57" spans="1:6" ht="15.75" x14ac:dyDescent="0.25">
      <c r="A57" s="126"/>
      <c r="B57" s="6" t="s">
        <v>244</v>
      </c>
      <c r="C57" s="10">
        <f>[1]MUMTY!$G$27+[1]MUMTY!$G$28</f>
        <v>70</v>
      </c>
      <c r="D57" s="10" t="s">
        <v>176</v>
      </c>
      <c r="E57" s="10"/>
      <c r="F57" s="11"/>
    </row>
    <row r="58" spans="1:6" ht="15.75" x14ac:dyDescent="0.25">
      <c r="A58" s="127"/>
      <c r="B58" s="6" t="s">
        <v>243</v>
      </c>
      <c r="C58" s="10">
        <f>[1]MUMTY!$G$29</f>
        <v>252</v>
      </c>
      <c r="D58" s="10" t="s">
        <v>176</v>
      </c>
      <c r="E58" s="10"/>
      <c r="F58" s="11"/>
    </row>
    <row r="59" spans="1:6" ht="15.75" x14ac:dyDescent="0.25">
      <c r="A59" s="7" t="s">
        <v>242</v>
      </c>
      <c r="B59" s="24" t="s">
        <v>236</v>
      </c>
      <c r="C59" s="109"/>
      <c r="D59" s="109"/>
      <c r="E59" s="109"/>
      <c r="F59" s="110"/>
    </row>
    <row r="60" spans="1:6" ht="195" x14ac:dyDescent="0.25">
      <c r="A60" s="7" t="s">
        <v>235</v>
      </c>
      <c r="B60" s="5" t="s">
        <v>287</v>
      </c>
      <c r="C60" s="10">
        <v>10</v>
      </c>
      <c r="D60" s="10" t="s">
        <v>234</v>
      </c>
      <c r="E60" s="10"/>
      <c r="F60" s="11"/>
    </row>
    <row r="61" spans="1:6" ht="120" x14ac:dyDescent="0.25">
      <c r="A61" s="7" t="s">
        <v>241</v>
      </c>
      <c r="B61" s="5" t="s">
        <v>288</v>
      </c>
      <c r="C61" s="10">
        <v>10</v>
      </c>
      <c r="D61" s="10" t="s">
        <v>234</v>
      </c>
      <c r="E61" s="10"/>
      <c r="F61" s="11"/>
    </row>
    <row r="62" spans="1:6" ht="15.75" x14ac:dyDescent="0.25">
      <c r="A62" s="125" t="s">
        <v>237</v>
      </c>
      <c r="B62" s="24" t="s">
        <v>397</v>
      </c>
      <c r="C62" s="109"/>
      <c r="D62" s="109"/>
      <c r="E62" s="109"/>
      <c r="F62" s="110"/>
    </row>
    <row r="63" spans="1:6" ht="90" x14ac:dyDescent="0.25">
      <c r="A63" s="127"/>
      <c r="B63" s="5" t="s">
        <v>289</v>
      </c>
      <c r="C63" s="10">
        <f>[1]FF!$G$240</f>
        <v>32.549999999999997</v>
      </c>
      <c r="D63" s="10" t="s">
        <v>26</v>
      </c>
      <c r="E63" s="10"/>
      <c r="F63" s="11"/>
    </row>
    <row r="64" spans="1:6" ht="15.75" x14ac:dyDescent="0.25">
      <c r="A64" s="125" t="s">
        <v>233</v>
      </c>
      <c r="B64" s="24" t="s">
        <v>231</v>
      </c>
      <c r="C64" s="109"/>
      <c r="D64" s="109"/>
      <c r="E64" s="109"/>
      <c r="F64" s="110"/>
    </row>
    <row r="65" spans="1:6" ht="124.5" customHeight="1" x14ac:dyDescent="0.25">
      <c r="A65" s="127"/>
      <c r="B65" s="5" t="s">
        <v>290</v>
      </c>
      <c r="C65" s="10">
        <v>24</v>
      </c>
      <c r="D65" s="10" t="s">
        <v>230</v>
      </c>
      <c r="E65" s="10"/>
      <c r="F65" s="11"/>
    </row>
    <row r="66" spans="1:6" ht="15.75" x14ac:dyDescent="0.25">
      <c r="A66" s="125" t="s">
        <v>232</v>
      </c>
      <c r="B66" s="24" t="s">
        <v>228</v>
      </c>
      <c r="C66" s="121"/>
      <c r="D66" s="121"/>
      <c r="E66" s="121"/>
      <c r="F66" s="122"/>
    </row>
    <row r="67" spans="1:6" ht="45" x14ac:dyDescent="0.25">
      <c r="A67" s="127"/>
      <c r="B67" s="5" t="s">
        <v>291</v>
      </c>
      <c r="C67" s="10">
        <f>11+13+20+8</f>
        <v>52</v>
      </c>
      <c r="D67" s="14" t="s">
        <v>216</v>
      </c>
      <c r="E67" s="10"/>
      <c r="F67" s="11"/>
    </row>
    <row r="68" spans="1:6" ht="15.75" x14ac:dyDescent="0.25">
      <c r="A68" s="125" t="s">
        <v>229</v>
      </c>
      <c r="B68" s="24" t="s">
        <v>226</v>
      </c>
      <c r="C68" s="109"/>
      <c r="D68" s="109"/>
      <c r="E68" s="109"/>
      <c r="F68" s="110"/>
    </row>
    <row r="69" spans="1:6" ht="45" x14ac:dyDescent="0.25">
      <c r="A69" s="127"/>
      <c r="B69" s="5" t="s">
        <v>292</v>
      </c>
      <c r="C69" s="10">
        <f>11+13+20+8</f>
        <v>52</v>
      </c>
      <c r="D69" s="14" t="s">
        <v>216</v>
      </c>
      <c r="E69" s="10"/>
      <c r="F69" s="11"/>
    </row>
    <row r="70" spans="1:6" ht="15.75" x14ac:dyDescent="0.25">
      <c r="A70" s="125" t="s">
        <v>227</v>
      </c>
      <c r="B70" s="24" t="s">
        <v>224</v>
      </c>
      <c r="C70" s="123"/>
      <c r="D70" s="123"/>
      <c r="E70" s="123"/>
      <c r="F70" s="124"/>
    </row>
    <row r="71" spans="1:6" ht="60" x14ac:dyDescent="0.25">
      <c r="A71" s="127"/>
      <c r="B71" s="5" t="s">
        <v>293</v>
      </c>
      <c r="C71" s="14">
        <v>40</v>
      </c>
      <c r="D71" s="14" t="s">
        <v>216</v>
      </c>
      <c r="E71" s="10"/>
      <c r="F71" s="11"/>
    </row>
    <row r="72" spans="1:6" ht="15.75" x14ac:dyDescent="0.25">
      <c r="A72" s="125" t="s">
        <v>225</v>
      </c>
      <c r="B72" s="24" t="s">
        <v>222</v>
      </c>
      <c r="C72" s="123"/>
      <c r="D72" s="123"/>
      <c r="E72" s="123"/>
      <c r="F72" s="124"/>
    </row>
    <row r="73" spans="1:6" ht="225" x14ac:dyDescent="0.25">
      <c r="A73" s="127"/>
      <c r="B73" s="5" t="s">
        <v>273</v>
      </c>
      <c r="C73" s="14">
        <v>3</v>
      </c>
      <c r="D73" s="14" t="s">
        <v>216</v>
      </c>
      <c r="E73" s="10"/>
      <c r="F73" s="11"/>
    </row>
    <row r="74" spans="1:6" ht="15.75" x14ac:dyDescent="0.25">
      <c r="A74" s="125" t="s">
        <v>223</v>
      </c>
      <c r="B74" s="24" t="s">
        <v>220</v>
      </c>
      <c r="C74" s="123"/>
      <c r="D74" s="123"/>
      <c r="E74" s="123"/>
      <c r="F74" s="124"/>
    </row>
    <row r="75" spans="1:6" ht="242.25" customHeight="1" x14ac:dyDescent="0.25">
      <c r="A75" s="127"/>
      <c r="B75" s="5" t="s">
        <v>294</v>
      </c>
      <c r="C75" s="14">
        <f>[2]B!G94+'[2]G,f'!G91+[2]FF!G184</f>
        <v>15244.118924999999</v>
      </c>
      <c r="D75" s="14" t="s">
        <v>219</v>
      </c>
      <c r="E75" s="10"/>
      <c r="F75" s="11"/>
    </row>
    <row r="76" spans="1:6" ht="15.75" x14ac:dyDescent="0.25">
      <c r="A76" s="125" t="s">
        <v>221</v>
      </c>
      <c r="B76" s="24" t="s">
        <v>217</v>
      </c>
      <c r="C76" s="123"/>
      <c r="D76" s="123"/>
      <c r="E76" s="123"/>
      <c r="F76" s="124"/>
    </row>
    <row r="77" spans="1:6" ht="180" x14ac:dyDescent="0.25">
      <c r="A77" s="127"/>
      <c r="B77" s="5" t="s">
        <v>295</v>
      </c>
      <c r="C77" s="14">
        <v>10</v>
      </c>
      <c r="D77" s="14" t="s">
        <v>216</v>
      </c>
      <c r="E77" s="10"/>
      <c r="F77" s="11"/>
    </row>
    <row r="78" spans="1:6" ht="15" customHeight="1" x14ac:dyDescent="0.25">
      <c r="A78" s="107" t="s">
        <v>218</v>
      </c>
      <c r="B78" s="24" t="s">
        <v>214</v>
      </c>
      <c r="C78" s="111"/>
      <c r="D78" s="111"/>
      <c r="E78" s="111"/>
      <c r="F78" s="112"/>
    </row>
    <row r="79" spans="1:6" ht="120" x14ac:dyDescent="0.25">
      <c r="A79" s="107"/>
      <c r="B79" s="5" t="s">
        <v>296</v>
      </c>
      <c r="C79" s="14">
        <f>'[1]Security '!$G$15</f>
        <v>2800.35</v>
      </c>
      <c r="D79" s="14" t="s">
        <v>202</v>
      </c>
      <c r="E79" s="10"/>
      <c r="F79" s="11"/>
    </row>
    <row r="80" spans="1:6" ht="15.75" x14ac:dyDescent="0.25">
      <c r="A80" s="107" t="s">
        <v>215</v>
      </c>
      <c r="B80" s="24" t="s">
        <v>212</v>
      </c>
      <c r="C80" s="109"/>
      <c r="D80" s="109"/>
      <c r="E80" s="109"/>
      <c r="F80" s="110"/>
    </row>
    <row r="81" spans="1:6" ht="120" x14ac:dyDescent="0.25">
      <c r="A81" s="107"/>
      <c r="B81" s="5" t="s">
        <v>297</v>
      </c>
      <c r="C81" s="10">
        <f>'[1]Security '!$G$23</f>
        <v>1400.175</v>
      </c>
      <c r="D81" s="15" t="s">
        <v>176</v>
      </c>
      <c r="E81" s="15"/>
      <c r="F81" s="16"/>
    </row>
    <row r="82" spans="1:6" ht="15" customHeight="1" x14ac:dyDescent="0.25">
      <c r="A82" s="107" t="s">
        <v>213</v>
      </c>
      <c r="B82" s="24" t="s">
        <v>210</v>
      </c>
      <c r="C82" s="111"/>
      <c r="D82" s="111"/>
      <c r="E82" s="111"/>
      <c r="F82" s="112"/>
    </row>
    <row r="83" spans="1:6" ht="139.5" customHeight="1" x14ac:dyDescent="0.25">
      <c r="A83" s="107"/>
      <c r="B83" s="5" t="s">
        <v>298</v>
      </c>
      <c r="C83" s="10">
        <f>'[1]Security '!$G$31</f>
        <v>200.02500000000001</v>
      </c>
      <c r="D83" s="15" t="s">
        <v>202</v>
      </c>
      <c r="E83" s="15"/>
      <c r="F83" s="16"/>
    </row>
    <row r="84" spans="1:6" ht="15.75" x14ac:dyDescent="0.25">
      <c r="A84" s="114" t="s">
        <v>211</v>
      </c>
      <c r="B84" s="24" t="s">
        <v>208</v>
      </c>
      <c r="C84" s="121"/>
      <c r="D84" s="121"/>
      <c r="E84" s="121"/>
      <c r="F84" s="122"/>
    </row>
    <row r="85" spans="1:6" ht="150" x14ac:dyDescent="0.25">
      <c r="A85" s="115"/>
      <c r="B85" s="5" t="s">
        <v>299</v>
      </c>
      <c r="C85" s="121"/>
      <c r="D85" s="121"/>
      <c r="E85" s="121"/>
      <c r="F85" s="122"/>
    </row>
    <row r="86" spans="1:6" ht="15.75" x14ac:dyDescent="0.25">
      <c r="A86" s="115"/>
      <c r="B86" s="6" t="s">
        <v>207</v>
      </c>
      <c r="C86" s="10">
        <f>'[1]Security '!$G$39</f>
        <v>400.05</v>
      </c>
      <c r="D86" s="15" t="s">
        <v>202</v>
      </c>
      <c r="E86" s="15"/>
      <c r="F86" s="16"/>
    </row>
    <row r="87" spans="1:6" ht="15.75" x14ac:dyDescent="0.25">
      <c r="A87" s="115"/>
      <c r="B87" s="6" t="s">
        <v>206</v>
      </c>
      <c r="C87" s="10">
        <f>'[1]Security '!$G$52</f>
        <v>509.39043750000002</v>
      </c>
      <c r="D87" s="15" t="s">
        <v>202</v>
      </c>
      <c r="E87" s="15"/>
      <c r="F87" s="16"/>
    </row>
    <row r="88" spans="1:6" ht="15.75" x14ac:dyDescent="0.25">
      <c r="A88" s="116"/>
      <c r="B88" s="6" t="s">
        <v>205</v>
      </c>
      <c r="C88" s="10">
        <f>'[1]Security '!$G$52</f>
        <v>509.39043750000002</v>
      </c>
      <c r="D88" s="15" t="s">
        <v>202</v>
      </c>
      <c r="E88" s="15"/>
      <c r="F88" s="16"/>
    </row>
    <row r="89" spans="1:6" ht="15" customHeight="1" x14ac:dyDescent="0.25">
      <c r="A89" s="107" t="s">
        <v>209</v>
      </c>
      <c r="B89" s="24" t="s">
        <v>203</v>
      </c>
      <c r="C89" s="111"/>
      <c r="D89" s="111"/>
      <c r="E89" s="111"/>
      <c r="F89" s="112"/>
    </row>
    <row r="90" spans="1:6" ht="90" x14ac:dyDescent="0.25">
      <c r="A90" s="107"/>
      <c r="B90" s="5" t="s">
        <v>300</v>
      </c>
      <c r="C90" s="10">
        <f>'[1]Security '!$G$67</f>
        <v>2926.5704999999998</v>
      </c>
      <c r="D90" s="15" t="s">
        <v>202</v>
      </c>
      <c r="E90" s="15"/>
      <c r="F90" s="16"/>
    </row>
    <row r="91" spans="1:6" ht="15" customHeight="1" x14ac:dyDescent="0.25">
      <c r="A91" s="107" t="s">
        <v>204</v>
      </c>
      <c r="B91" s="24" t="s">
        <v>200</v>
      </c>
      <c r="C91" s="111"/>
      <c r="D91" s="111"/>
      <c r="E91" s="111"/>
      <c r="F91" s="112"/>
    </row>
    <row r="92" spans="1:6" ht="109.5" customHeight="1" x14ac:dyDescent="0.25">
      <c r="A92" s="107"/>
      <c r="B92" s="5" t="s">
        <v>301</v>
      </c>
      <c r="C92" s="10">
        <f>'[1]Security '!$G$78</f>
        <v>8301.0375000000004</v>
      </c>
      <c r="D92" s="15" t="s">
        <v>176</v>
      </c>
      <c r="E92" s="15"/>
      <c r="F92" s="16"/>
    </row>
    <row r="93" spans="1:6" ht="15" customHeight="1" x14ac:dyDescent="0.25">
      <c r="A93" s="107" t="s">
        <v>201</v>
      </c>
      <c r="B93" s="24" t="s">
        <v>198</v>
      </c>
      <c r="C93" s="111"/>
      <c r="D93" s="111"/>
      <c r="E93" s="111"/>
      <c r="F93" s="112"/>
    </row>
    <row r="94" spans="1:6" ht="120" x14ac:dyDescent="0.25">
      <c r="A94" s="107"/>
      <c r="B94" s="5" t="s">
        <v>197</v>
      </c>
      <c r="C94" s="21">
        <f>'[1]Security '!$G$88</f>
        <v>8001</v>
      </c>
      <c r="D94" s="15" t="s">
        <v>176</v>
      </c>
      <c r="E94" s="15"/>
      <c r="F94" s="16"/>
    </row>
    <row r="95" spans="1:6" ht="15" customHeight="1" x14ac:dyDescent="0.25">
      <c r="A95" s="107" t="s">
        <v>199</v>
      </c>
      <c r="B95" s="24" t="s">
        <v>195</v>
      </c>
      <c r="C95" s="111"/>
      <c r="D95" s="111"/>
      <c r="E95" s="111"/>
      <c r="F95" s="112"/>
    </row>
    <row r="96" spans="1:6" ht="120" x14ac:dyDescent="0.25">
      <c r="A96" s="107"/>
      <c r="B96" s="5" t="s">
        <v>302</v>
      </c>
      <c r="C96" s="10">
        <v>2</v>
      </c>
      <c r="D96" s="15" t="s">
        <v>176</v>
      </c>
      <c r="E96" s="15"/>
      <c r="F96" s="16"/>
    </row>
    <row r="97" spans="1:6" ht="15" customHeight="1" x14ac:dyDescent="0.25">
      <c r="A97" s="107" t="s">
        <v>196</v>
      </c>
      <c r="B97" s="24" t="s">
        <v>193</v>
      </c>
      <c r="C97" s="111"/>
      <c r="D97" s="111"/>
      <c r="E97" s="111"/>
      <c r="F97" s="112"/>
    </row>
    <row r="98" spans="1:6" ht="135" x14ac:dyDescent="0.25">
      <c r="A98" s="107"/>
      <c r="B98" s="5" t="s">
        <v>303</v>
      </c>
      <c r="C98" s="14">
        <f>381+91.25</f>
        <v>472.25</v>
      </c>
      <c r="D98" s="17" t="s">
        <v>26</v>
      </c>
      <c r="E98" s="15"/>
      <c r="F98" s="16"/>
    </row>
    <row r="99" spans="1:6" ht="15" customHeight="1" x14ac:dyDescent="0.25">
      <c r="A99" s="107" t="s">
        <v>194</v>
      </c>
      <c r="B99" s="24" t="s">
        <v>191</v>
      </c>
      <c r="C99" s="111"/>
      <c r="D99" s="111"/>
      <c r="E99" s="111"/>
      <c r="F99" s="112"/>
    </row>
    <row r="100" spans="1:6" ht="110.25" customHeight="1" x14ac:dyDescent="0.25">
      <c r="A100" s="107"/>
      <c r="B100" s="5" t="s">
        <v>281</v>
      </c>
      <c r="C100" s="10">
        <f>'[1]Security '!$G$61</f>
        <v>1.1631748383620688</v>
      </c>
      <c r="D100" s="15" t="s">
        <v>190</v>
      </c>
      <c r="E100" s="15"/>
      <c r="F100" s="16"/>
    </row>
    <row r="101" spans="1:6" ht="15" customHeight="1" x14ac:dyDescent="0.25">
      <c r="A101" s="107" t="s">
        <v>192</v>
      </c>
      <c r="B101" s="24" t="s">
        <v>188</v>
      </c>
      <c r="C101" s="111"/>
      <c r="D101" s="111"/>
      <c r="E101" s="111"/>
      <c r="F101" s="112"/>
    </row>
    <row r="102" spans="1:6" ht="143.25" customHeight="1" x14ac:dyDescent="0.25">
      <c r="A102" s="107"/>
      <c r="B102" s="5" t="s">
        <v>304</v>
      </c>
      <c r="C102" s="10">
        <f>0.25*C104</f>
        <v>556</v>
      </c>
      <c r="D102" s="15" t="s">
        <v>187</v>
      </c>
      <c r="E102" s="15"/>
      <c r="F102" s="16"/>
    </row>
    <row r="103" spans="1:6" ht="15.75" x14ac:dyDescent="0.25">
      <c r="A103" s="107" t="s">
        <v>189</v>
      </c>
      <c r="B103" s="24" t="s">
        <v>185</v>
      </c>
      <c r="C103" s="109"/>
      <c r="D103" s="109"/>
      <c r="E103" s="109"/>
      <c r="F103" s="110"/>
    </row>
    <row r="104" spans="1:6" ht="120" x14ac:dyDescent="0.25">
      <c r="A104" s="107"/>
      <c r="B104" s="5" t="s">
        <v>305</v>
      </c>
      <c r="C104" s="10">
        <f>55.6*40</f>
        <v>2224</v>
      </c>
      <c r="D104" s="15" t="s">
        <v>176</v>
      </c>
      <c r="E104" s="15"/>
      <c r="F104" s="16"/>
    </row>
    <row r="105" spans="1:6" ht="15.75" x14ac:dyDescent="0.25">
      <c r="A105" s="107" t="s">
        <v>186</v>
      </c>
      <c r="B105" s="24" t="s">
        <v>183</v>
      </c>
      <c r="C105" s="109"/>
      <c r="D105" s="109"/>
      <c r="E105" s="109"/>
      <c r="F105" s="110"/>
    </row>
    <row r="106" spans="1:6" ht="75" x14ac:dyDescent="0.25">
      <c r="A106" s="107"/>
      <c r="B106" s="5" t="s">
        <v>306</v>
      </c>
      <c r="C106" s="10">
        <f>64*5</f>
        <v>320</v>
      </c>
      <c r="D106" s="15" t="s">
        <v>176</v>
      </c>
      <c r="E106" s="15"/>
      <c r="F106" s="16"/>
    </row>
    <row r="107" spans="1:6" ht="15.75" x14ac:dyDescent="0.25">
      <c r="A107" s="107" t="s">
        <v>184</v>
      </c>
      <c r="B107" s="24" t="s">
        <v>181</v>
      </c>
      <c r="C107" s="109"/>
      <c r="D107" s="109"/>
      <c r="E107" s="109"/>
      <c r="F107" s="110"/>
    </row>
    <row r="108" spans="1:6" ht="165" x14ac:dyDescent="0.25">
      <c r="A108" s="107"/>
      <c r="B108" s="5" t="s">
        <v>307</v>
      </c>
      <c r="C108" s="10">
        <f>'[1]Security '!$G$108</f>
        <v>531.21600000000001</v>
      </c>
      <c r="D108" s="15" t="s">
        <v>176</v>
      </c>
      <c r="E108" s="15"/>
      <c r="F108" s="16"/>
    </row>
    <row r="109" spans="1:6" ht="15.75" x14ac:dyDescent="0.25">
      <c r="A109" s="107" t="s">
        <v>182</v>
      </c>
      <c r="B109" s="24" t="s">
        <v>179</v>
      </c>
      <c r="C109" s="109"/>
      <c r="D109" s="109"/>
      <c r="E109" s="109"/>
      <c r="F109" s="110"/>
    </row>
    <row r="110" spans="1:6" ht="111.75" customHeight="1" x14ac:dyDescent="0.25">
      <c r="A110" s="107"/>
      <c r="B110" s="5" t="s">
        <v>308</v>
      </c>
      <c r="C110" s="10">
        <f>C108</f>
        <v>531.21600000000001</v>
      </c>
      <c r="D110" s="15" t="s">
        <v>176</v>
      </c>
      <c r="E110" s="15"/>
      <c r="F110" s="16"/>
    </row>
    <row r="111" spans="1:6" ht="15.75" x14ac:dyDescent="0.25">
      <c r="A111" s="107" t="s">
        <v>180</v>
      </c>
      <c r="B111" s="24" t="s">
        <v>177</v>
      </c>
      <c r="C111" s="109"/>
      <c r="D111" s="109"/>
      <c r="E111" s="109"/>
      <c r="F111" s="110"/>
    </row>
    <row r="112" spans="1:6" ht="120" x14ac:dyDescent="0.25">
      <c r="A112" s="107"/>
      <c r="B112" s="5" t="s">
        <v>309</v>
      </c>
      <c r="C112" s="10">
        <f>'[1]Security '!$G$101</f>
        <v>189</v>
      </c>
      <c r="D112" s="15" t="s">
        <v>176</v>
      </c>
      <c r="E112" s="15"/>
      <c r="F112" s="16"/>
    </row>
    <row r="113" spans="1:6" ht="15.75" x14ac:dyDescent="0.25">
      <c r="A113" s="107" t="s">
        <v>178</v>
      </c>
      <c r="B113" s="24" t="s">
        <v>174</v>
      </c>
      <c r="C113" s="109"/>
      <c r="D113" s="109"/>
      <c r="E113" s="109"/>
      <c r="F113" s="110"/>
    </row>
    <row r="114" spans="1:6" ht="120" x14ac:dyDescent="0.25">
      <c r="A114" s="107"/>
      <c r="B114" s="5" t="s">
        <v>310</v>
      </c>
      <c r="C114" s="10">
        <v>1</v>
      </c>
      <c r="D114" s="15" t="s">
        <v>170</v>
      </c>
      <c r="E114" s="15"/>
      <c r="F114" s="16"/>
    </row>
    <row r="115" spans="1:6" ht="15.75" x14ac:dyDescent="0.25">
      <c r="A115" s="107" t="s">
        <v>175</v>
      </c>
      <c r="B115" s="24" t="s">
        <v>274</v>
      </c>
      <c r="C115" s="109"/>
      <c r="D115" s="109"/>
      <c r="E115" s="109"/>
      <c r="F115" s="110"/>
    </row>
    <row r="116" spans="1:6" ht="60" x14ac:dyDescent="0.25">
      <c r="A116" s="107"/>
      <c r="B116" s="5" t="s">
        <v>275</v>
      </c>
      <c r="C116" s="10">
        <v>1</v>
      </c>
      <c r="D116" s="15" t="s">
        <v>32</v>
      </c>
      <c r="E116" s="15"/>
      <c r="F116" s="16"/>
    </row>
    <row r="117" spans="1:6" ht="15.75" x14ac:dyDescent="0.25">
      <c r="A117" s="107" t="s">
        <v>173</v>
      </c>
      <c r="B117" s="24" t="s">
        <v>171</v>
      </c>
      <c r="C117" s="109"/>
      <c r="D117" s="109"/>
      <c r="E117" s="109"/>
      <c r="F117" s="110"/>
    </row>
    <row r="118" spans="1:6" ht="75" x14ac:dyDescent="0.25">
      <c r="A118" s="107"/>
      <c r="B118" s="5" t="s">
        <v>311</v>
      </c>
      <c r="C118" s="10">
        <v>1</v>
      </c>
      <c r="D118" s="15" t="s">
        <v>170</v>
      </c>
      <c r="E118" s="15"/>
      <c r="F118" s="16"/>
    </row>
    <row r="119" spans="1:6" ht="15.75" x14ac:dyDescent="0.25">
      <c r="A119" s="133" t="s">
        <v>172</v>
      </c>
      <c r="B119" s="24" t="s">
        <v>271</v>
      </c>
      <c r="C119" s="128"/>
      <c r="D119" s="128"/>
      <c r="E119" s="128"/>
      <c r="F119" s="129"/>
    </row>
    <row r="120" spans="1:6" ht="45.75" thickBot="1" x14ac:dyDescent="0.3">
      <c r="A120" s="134"/>
      <c r="B120" s="8" t="s">
        <v>312</v>
      </c>
      <c r="C120" s="18">
        <v>1</v>
      </c>
      <c r="D120" s="19" t="s">
        <v>266</v>
      </c>
      <c r="E120" s="19"/>
      <c r="F120" s="20"/>
    </row>
    <row r="121" spans="1:6" ht="19.5" thickBot="1" x14ac:dyDescent="0.3">
      <c r="A121" s="130" t="s">
        <v>403</v>
      </c>
      <c r="B121" s="131"/>
      <c r="C121" s="131"/>
      <c r="D121" s="131"/>
      <c r="E121" s="132"/>
      <c r="F121" s="9"/>
    </row>
  </sheetData>
  <mergeCells count="97">
    <mergeCell ref="A68:A69"/>
    <mergeCell ref="A70:A71"/>
    <mergeCell ref="A72:A73"/>
    <mergeCell ref="A74:A75"/>
    <mergeCell ref="A76:A77"/>
    <mergeCell ref="C113:F113"/>
    <mergeCell ref="C115:F115"/>
    <mergeCell ref="C117:F117"/>
    <mergeCell ref="C119:F119"/>
    <mergeCell ref="A121:E121"/>
    <mergeCell ref="A117:A118"/>
    <mergeCell ref="A119:A120"/>
    <mergeCell ref="A113:A114"/>
    <mergeCell ref="A115:A116"/>
    <mergeCell ref="A56:A58"/>
    <mergeCell ref="A62:A63"/>
    <mergeCell ref="A64:A65"/>
    <mergeCell ref="A66:A67"/>
    <mergeCell ref="A32:A35"/>
    <mergeCell ref="A36:A39"/>
    <mergeCell ref="A15:A20"/>
    <mergeCell ref="A21:A26"/>
    <mergeCell ref="A41:A44"/>
    <mergeCell ref="A47:A50"/>
    <mergeCell ref="A52:A55"/>
    <mergeCell ref="C103:F103"/>
    <mergeCell ref="C105:F105"/>
    <mergeCell ref="C107:F107"/>
    <mergeCell ref="C109:F109"/>
    <mergeCell ref="C111:F111"/>
    <mergeCell ref="C70:F70"/>
    <mergeCell ref="C72:F72"/>
    <mergeCell ref="C74:F74"/>
    <mergeCell ref="C99:F99"/>
    <mergeCell ref="C101:F101"/>
    <mergeCell ref="C76:F76"/>
    <mergeCell ref="C78:F78"/>
    <mergeCell ref="C80:F80"/>
    <mergeCell ref="C82:F82"/>
    <mergeCell ref="C84:F84"/>
    <mergeCell ref="C85:F85"/>
    <mergeCell ref="C89:F89"/>
    <mergeCell ref="C91:F91"/>
    <mergeCell ref="C93:F93"/>
    <mergeCell ref="C95:F95"/>
    <mergeCell ref="C97:F97"/>
    <mergeCell ref="C59:F59"/>
    <mergeCell ref="C62:F62"/>
    <mergeCell ref="C64:F64"/>
    <mergeCell ref="C66:F66"/>
    <mergeCell ref="C68:F68"/>
    <mergeCell ref="C51:F51"/>
    <mergeCell ref="C46:F46"/>
    <mergeCell ref="C47:F47"/>
    <mergeCell ref="C52:F52"/>
    <mergeCell ref="C56:F56"/>
    <mergeCell ref="C31:F31"/>
    <mergeCell ref="C32:F32"/>
    <mergeCell ref="C36:F36"/>
    <mergeCell ref="C40:F40"/>
    <mergeCell ref="C41:F41"/>
    <mergeCell ref="C5:C6"/>
    <mergeCell ref="D5:D6"/>
    <mergeCell ref="E5:E6"/>
    <mergeCell ref="F5:F6"/>
    <mergeCell ref="A7:A12"/>
    <mergeCell ref="C7:F9"/>
    <mergeCell ref="A105:A106"/>
    <mergeCell ref="A107:A108"/>
    <mergeCell ref="A78:A79"/>
    <mergeCell ref="A80:A81"/>
    <mergeCell ref="A82:A83"/>
    <mergeCell ref="A91:A92"/>
    <mergeCell ref="A89:A90"/>
    <mergeCell ref="A95:A96"/>
    <mergeCell ref="A93:A94"/>
    <mergeCell ref="A101:A102"/>
    <mergeCell ref="A84:A88"/>
    <mergeCell ref="A103:A104"/>
    <mergeCell ref="A97:A98"/>
    <mergeCell ref="A99:A100"/>
    <mergeCell ref="A3:F3"/>
    <mergeCell ref="A1:F1"/>
    <mergeCell ref="A2:F2"/>
    <mergeCell ref="A109:A110"/>
    <mergeCell ref="A111:A112"/>
    <mergeCell ref="A27:A28"/>
    <mergeCell ref="C15:F15"/>
    <mergeCell ref="A29:A30"/>
    <mergeCell ref="C16:F16"/>
    <mergeCell ref="C21:F21"/>
    <mergeCell ref="C22:F22"/>
    <mergeCell ref="C27:F27"/>
    <mergeCell ref="C29:F29"/>
    <mergeCell ref="A13:A14"/>
    <mergeCell ref="C13:F13"/>
    <mergeCell ref="A5:A6"/>
  </mergeCells>
  <pageMargins left="0.7" right="0.7" top="0.75" bottom="0.75" header="0.3" footer="0.3"/>
  <pageSetup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C829B-48CC-45DA-A702-48CBDF41C473}">
  <sheetPr>
    <tabColor theme="5" tint="-0.249977111117893"/>
  </sheetPr>
  <dimension ref="A1:F215"/>
  <sheetViews>
    <sheetView zoomScaleNormal="100" workbookViewId="0">
      <selection activeCell="C5" sqref="C5:F5"/>
    </sheetView>
  </sheetViews>
  <sheetFormatPr defaultRowHeight="15" x14ac:dyDescent="0.25"/>
  <cols>
    <col min="1" max="1" width="10.42578125" customWidth="1"/>
    <col min="2" max="2" width="46.7109375" customWidth="1"/>
    <col min="3" max="3" width="14.28515625" customWidth="1"/>
    <col min="4" max="4" width="6.5703125" customWidth="1"/>
    <col min="5" max="5" width="12.28515625" customWidth="1"/>
    <col min="6" max="6" width="19.85546875" customWidth="1"/>
  </cols>
  <sheetData>
    <row r="1" spans="1:6" ht="21" x14ac:dyDescent="0.35">
      <c r="A1" s="106" t="s">
        <v>399</v>
      </c>
      <c r="B1" s="106"/>
      <c r="C1" s="106"/>
      <c r="D1" s="106"/>
      <c r="E1" s="106"/>
      <c r="F1" s="106"/>
    </row>
    <row r="2" spans="1:6" ht="21" x14ac:dyDescent="0.35">
      <c r="A2" s="106" t="s">
        <v>400</v>
      </c>
      <c r="B2" s="106"/>
      <c r="C2" s="106"/>
      <c r="D2" s="106"/>
      <c r="E2" s="106"/>
      <c r="F2" s="106"/>
    </row>
    <row r="3" spans="1:6" ht="21.75" thickBot="1" x14ac:dyDescent="0.4">
      <c r="A3" s="106" t="s">
        <v>401</v>
      </c>
      <c r="B3" s="106"/>
      <c r="C3" s="106"/>
      <c r="D3" s="106"/>
      <c r="E3" s="106"/>
      <c r="F3" s="106"/>
    </row>
    <row r="4" spans="1:6" ht="16.5" thickBot="1" x14ac:dyDescent="0.3">
      <c r="A4" s="103" t="s">
        <v>169</v>
      </c>
      <c r="B4" s="103" t="s">
        <v>14</v>
      </c>
      <c r="C4" s="104" t="s">
        <v>266</v>
      </c>
      <c r="D4" s="104" t="s">
        <v>265</v>
      </c>
      <c r="E4" s="103" t="s">
        <v>168</v>
      </c>
      <c r="F4" s="104" t="s">
        <v>167</v>
      </c>
    </row>
    <row r="5" spans="1:6" ht="82.5" customHeight="1" thickBot="1" x14ac:dyDescent="0.3">
      <c r="A5" s="64" t="s">
        <v>166</v>
      </c>
      <c r="B5" s="63" t="s">
        <v>165</v>
      </c>
      <c r="C5" s="153"/>
      <c r="D5" s="154"/>
      <c r="E5" s="154"/>
      <c r="F5" s="155"/>
    </row>
    <row r="6" spans="1:6" ht="232.5" customHeight="1" x14ac:dyDescent="0.25">
      <c r="A6" s="146" t="s">
        <v>164</v>
      </c>
      <c r="B6" s="60" t="s">
        <v>317</v>
      </c>
      <c r="C6" s="61">
        <v>105</v>
      </c>
      <c r="D6" s="62" t="s">
        <v>29</v>
      </c>
      <c r="E6" s="62"/>
      <c r="F6" s="65"/>
    </row>
    <row r="7" spans="1:6" ht="36.75" customHeight="1" x14ac:dyDescent="0.25">
      <c r="A7" s="147"/>
      <c r="B7" s="28" t="s">
        <v>163</v>
      </c>
      <c r="C7" s="138"/>
      <c r="D7" s="139"/>
      <c r="E7" s="139"/>
      <c r="F7" s="140"/>
    </row>
    <row r="8" spans="1:6" ht="15.75" x14ac:dyDescent="0.25">
      <c r="A8" s="147"/>
      <c r="B8" s="27" t="s">
        <v>162</v>
      </c>
      <c r="C8" s="138"/>
      <c r="D8" s="139"/>
      <c r="E8" s="139"/>
      <c r="F8" s="140"/>
    </row>
    <row r="9" spans="1:6" ht="45" x14ac:dyDescent="0.25">
      <c r="A9" s="148"/>
      <c r="B9" s="27" t="s">
        <v>92</v>
      </c>
      <c r="C9" s="138"/>
      <c r="D9" s="139"/>
      <c r="E9" s="139"/>
      <c r="F9" s="140"/>
    </row>
    <row r="10" spans="1:6" ht="21" customHeight="1" x14ac:dyDescent="0.25">
      <c r="A10" s="146" t="s">
        <v>161</v>
      </c>
      <c r="B10" s="57" t="s">
        <v>388</v>
      </c>
      <c r="C10" s="138"/>
      <c r="D10" s="139"/>
      <c r="E10" s="139"/>
      <c r="F10" s="140"/>
    </row>
    <row r="11" spans="1:6" ht="180" x14ac:dyDescent="0.25">
      <c r="A11" s="147"/>
      <c r="B11" s="31" t="s">
        <v>160</v>
      </c>
      <c r="C11" s="29">
        <v>65</v>
      </c>
      <c r="D11" s="30" t="s">
        <v>155</v>
      </c>
      <c r="E11" s="30"/>
      <c r="F11" s="66"/>
    </row>
    <row r="12" spans="1:6" ht="49.5" customHeight="1" x14ac:dyDescent="0.25">
      <c r="A12" s="147"/>
      <c r="B12" s="28" t="s">
        <v>159</v>
      </c>
      <c r="C12" s="138"/>
      <c r="D12" s="139"/>
      <c r="E12" s="139"/>
      <c r="F12" s="140"/>
    </row>
    <row r="13" spans="1:6" ht="15.75" x14ac:dyDescent="0.25">
      <c r="A13" s="148"/>
      <c r="B13" s="28" t="s">
        <v>158</v>
      </c>
      <c r="C13" s="29">
        <v>304</v>
      </c>
      <c r="D13" s="30" t="s">
        <v>155</v>
      </c>
      <c r="E13" s="30"/>
      <c r="F13" s="66"/>
    </row>
    <row r="14" spans="1:6" ht="21" customHeight="1" x14ac:dyDescent="0.25">
      <c r="A14" s="146" t="s">
        <v>157</v>
      </c>
      <c r="B14" s="57" t="s">
        <v>389</v>
      </c>
      <c r="C14" s="138"/>
      <c r="D14" s="139"/>
      <c r="E14" s="139"/>
      <c r="F14" s="140"/>
    </row>
    <row r="15" spans="1:6" ht="45" x14ac:dyDescent="0.25">
      <c r="A15" s="148"/>
      <c r="B15" s="28" t="s">
        <v>156</v>
      </c>
      <c r="C15" s="29">
        <v>10</v>
      </c>
      <c r="D15" s="30" t="s">
        <v>155</v>
      </c>
      <c r="E15" s="30"/>
      <c r="F15" s="66"/>
    </row>
    <row r="16" spans="1:6" ht="21" customHeight="1" x14ac:dyDescent="0.25">
      <c r="A16" s="146" t="s">
        <v>154</v>
      </c>
      <c r="B16" s="26" t="s">
        <v>390</v>
      </c>
      <c r="C16" s="138"/>
      <c r="D16" s="139"/>
      <c r="E16" s="139"/>
      <c r="F16" s="140"/>
    </row>
    <row r="17" spans="1:6" ht="30" x14ac:dyDescent="0.25">
      <c r="A17" s="148"/>
      <c r="B17" s="28" t="s">
        <v>153</v>
      </c>
      <c r="C17" s="29">
        <v>16</v>
      </c>
      <c r="D17" s="30" t="s">
        <v>29</v>
      </c>
      <c r="E17" s="30"/>
      <c r="F17" s="66"/>
    </row>
    <row r="18" spans="1:6" ht="21" customHeight="1" x14ac:dyDescent="0.25">
      <c r="A18" s="146" t="s">
        <v>152</v>
      </c>
      <c r="B18" s="57" t="s">
        <v>391</v>
      </c>
      <c r="C18" s="138"/>
      <c r="D18" s="139"/>
      <c r="E18" s="139"/>
      <c r="F18" s="140"/>
    </row>
    <row r="19" spans="1:6" ht="75" x14ac:dyDescent="0.25">
      <c r="A19" s="148"/>
      <c r="B19" s="28" t="s">
        <v>151</v>
      </c>
      <c r="C19" s="29">
        <v>220</v>
      </c>
      <c r="D19" s="30" t="s">
        <v>29</v>
      </c>
      <c r="E19" s="30"/>
      <c r="F19" s="66"/>
    </row>
    <row r="20" spans="1:6" ht="21" customHeight="1" x14ac:dyDescent="0.25">
      <c r="A20" s="146" t="s">
        <v>150</v>
      </c>
      <c r="B20" s="57" t="s">
        <v>392</v>
      </c>
      <c r="C20" s="138"/>
      <c r="D20" s="139"/>
      <c r="E20" s="139"/>
      <c r="F20" s="140"/>
    </row>
    <row r="21" spans="1:6" ht="212.25" x14ac:dyDescent="0.25">
      <c r="A21" s="148"/>
      <c r="B21" s="32" t="s">
        <v>318</v>
      </c>
      <c r="C21" s="29">
        <v>98</v>
      </c>
      <c r="D21" s="30" t="s">
        <v>29</v>
      </c>
      <c r="E21" s="30"/>
      <c r="F21" s="66"/>
    </row>
    <row r="22" spans="1:6" ht="21" customHeight="1" x14ac:dyDescent="0.25">
      <c r="A22" s="146" t="s">
        <v>149</v>
      </c>
      <c r="B22" s="57" t="s">
        <v>393</v>
      </c>
      <c r="C22" s="138"/>
      <c r="D22" s="139"/>
      <c r="E22" s="139"/>
      <c r="F22" s="140"/>
    </row>
    <row r="23" spans="1:6" ht="150" x14ac:dyDescent="0.25">
      <c r="A23" s="148"/>
      <c r="B23" s="28" t="s">
        <v>148</v>
      </c>
      <c r="C23" s="29">
        <v>60</v>
      </c>
      <c r="D23" s="30" t="s">
        <v>29</v>
      </c>
      <c r="E23" s="30"/>
      <c r="F23" s="66"/>
    </row>
    <row r="24" spans="1:6" ht="21" customHeight="1" x14ac:dyDescent="0.25">
      <c r="A24" s="146" t="s">
        <v>147</v>
      </c>
      <c r="B24" s="26" t="s">
        <v>394</v>
      </c>
      <c r="C24" s="138"/>
      <c r="D24" s="139"/>
      <c r="E24" s="139"/>
      <c r="F24" s="140"/>
    </row>
    <row r="25" spans="1:6" ht="21" customHeight="1" x14ac:dyDescent="0.25">
      <c r="A25" s="147"/>
      <c r="B25" s="26" t="s">
        <v>146</v>
      </c>
      <c r="C25" s="138"/>
      <c r="D25" s="139"/>
      <c r="E25" s="139"/>
      <c r="F25" s="140"/>
    </row>
    <row r="26" spans="1:6" ht="150" x14ac:dyDescent="0.25">
      <c r="A26" s="148"/>
      <c r="B26" s="28" t="s">
        <v>145</v>
      </c>
      <c r="C26" s="29">
        <v>20</v>
      </c>
      <c r="D26" s="30" t="s">
        <v>29</v>
      </c>
      <c r="E26" s="30"/>
      <c r="F26" s="66"/>
    </row>
    <row r="27" spans="1:6" ht="75" x14ac:dyDescent="0.25">
      <c r="A27" s="146" t="s">
        <v>144</v>
      </c>
      <c r="B27" s="28" t="s">
        <v>143</v>
      </c>
      <c r="C27" s="138"/>
      <c r="D27" s="139"/>
      <c r="E27" s="139"/>
      <c r="F27" s="140"/>
    </row>
    <row r="28" spans="1:6" ht="15.75" x14ac:dyDescent="0.25">
      <c r="A28" s="147"/>
      <c r="B28" s="28" t="s">
        <v>320</v>
      </c>
      <c r="C28" s="29">
        <v>5</v>
      </c>
      <c r="D28" s="30" t="s">
        <v>29</v>
      </c>
      <c r="E28" s="30"/>
      <c r="F28" s="66"/>
    </row>
    <row r="29" spans="1:6" ht="15.75" x14ac:dyDescent="0.25">
      <c r="A29" s="147"/>
      <c r="B29" s="28" t="s">
        <v>319</v>
      </c>
      <c r="C29" s="29">
        <v>45</v>
      </c>
      <c r="D29" s="30" t="s">
        <v>29</v>
      </c>
      <c r="E29" s="30"/>
      <c r="F29" s="66"/>
    </row>
    <row r="30" spans="1:6" ht="15.75" x14ac:dyDescent="0.25">
      <c r="A30" s="147"/>
      <c r="B30" s="28" t="s">
        <v>142</v>
      </c>
      <c r="C30" s="29">
        <v>20</v>
      </c>
      <c r="D30" s="30" t="s">
        <v>29</v>
      </c>
      <c r="E30" s="30"/>
      <c r="F30" s="66"/>
    </row>
    <row r="31" spans="1:6" ht="15.75" x14ac:dyDescent="0.25">
      <c r="A31" s="147"/>
      <c r="B31" s="28" t="s">
        <v>141</v>
      </c>
      <c r="C31" s="29">
        <v>10</v>
      </c>
      <c r="D31" s="30" t="s">
        <v>29</v>
      </c>
      <c r="E31" s="30"/>
      <c r="F31" s="66"/>
    </row>
    <row r="32" spans="1:6" ht="15.75" x14ac:dyDescent="0.25">
      <c r="A32" s="147"/>
      <c r="B32" s="28" t="s">
        <v>140</v>
      </c>
      <c r="C32" s="29">
        <v>7</v>
      </c>
      <c r="D32" s="30" t="s">
        <v>29</v>
      </c>
      <c r="E32" s="30"/>
      <c r="F32" s="66"/>
    </row>
    <row r="33" spans="1:6" ht="15.75" x14ac:dyDescent="0.25">
      <c r="A33" s="148"/>
      <c r="B33" s="28" t="s">
        <v>139</v>
      </c>
      <c r="C33" s="29">
        <v>5</v>
      </c>
      <c r="D33" s="30" t="s">
        <v>29</v>
      </c>
      <c r="E33" s="30"/>
      <c r="F33" s="66"/>
    </row>
    <row r="34" spans="1:6" ht="30" x14ac:dyDescent="0.25">
      <c r="A34" s="146" t="s">
        <v>138</v>
      </c>
      <c r="B34" s="28" t="s">
        <v>137</v>
      </c>
      <c r="C34" s="138"/>
      <c r="D34" s="139"/>
      <c r="E34" s="139"/>
      <c r="F34" s="140"/>
    </row>
    <row r="35" spans="1:6" ht="15.75" x14ac:dyDescent="0.25">
      <c r="A35" s="148"/>
      <c r="B35" s="28" t="s">
        <v>136</v>
      </c>
      <c r="C35" s="29">
        <v>10</v>
      </c>
      <c r="D35" s="30" t="s">
        <v>29</v>
      </c>
      <c r="E35" s="30"/>
      <c r="F35" s="66"/>
    </row>
    <row r="36" spans="1:6" ht="75" x14ac:dyDescent="0.25">
      <c r="A36" s="146" t="s">
        <v>135</v>
      </c>
      <c r="B36" s="28" t="s">
        <v>134</v>
      </c>
      <c r="C36" s="138"/>
      <c r="D36" s="139"/>
      <c r="E36" s="139"/>
      <c r="F36" s="140"/>
    </row>
    <row r="37" spans="1:6" ht="15.75" x14ac:dyDescent="0.25">
      <c r="A37" s="147"/>
      <c r="B37" s="28" t="s">
        <v>133</v>
      </c>
      <c r="C37" s="29">
        <v>196</v>
      </c>
      <c r="D37" s="30" t="s">
        <v>29</v>
      </c>
      <c r="E37" s="30"/>
      <c r="F37" s="66"/>
    </row>
    <row r="38" spans="1:6" ht="15.75" x14ac:dyDescent="0.25">
      <c r="A38" s="147"/>
      <c r="B38" s="28" t="s">
        <v>132</v>
      </c>
      <c r="C38" s="29">
        <v>60</v>
      </c>
      <c r="D38" s="30" t="s">
        <v>29</v>
      </c>
      <c r="E38" s="30"/>
      <c r="F38" s="66"/>
    </row>
    <row r="39" spans="1:6" ht="15.75" x14ac:dyDescent="0.25">
      <c r="A39" s="147"/>
      <c r="B39" s="28" t="s">
        <v>131</v>
      </c>
      <c r="C39" s="29">
        <v>20</v>
      </c>
      <c r="D39" s="30" t="s">
        <v>29</v>
      </c>
      <c r="E39" s="30"/>
      <c r="F39" s="66"/>
    </row>
    <row r="40" spans="1:6" ht="30" x14ac:dyDescent="0.25">
      <c r="A40" s="147"/>
      <c r="B40" s="27" t="s">
        <v>130</v>
      </c>
      <c r="C40" s="138"/>
      <c r="D40" s="139"/>
      <c r="E40" s="139"/>
      <c r="F40" s="140"/>
    </row>
    <row r="41" spans="1:6" ht="15.75" x14ac:dyDescent="0.25">
      <c r="A41" s="147"/>
      <c r="B41" s="27" t="s">
        <v>129</v>
      </c>
      <c r="C41" s="138"/>
      <c r="D41" s="139"/>
      <c r="E41" s="139"/>
      <c r="F41" s="140"/>
    </row>
    <row r="42" spans="1:6" ht="15.75" x14ac:dyDescent="0.25">
      <c r="A42" s="147"/>
      <c r="B42" s="27" t="s">
        <v>93</v>
      </c>
      <c r="C42" s="36"/>
      <c r="D42" s="36"/>
      <c r="E42" s="30"/>
      <c r="F42" s="66"/>
    </row>
    <row r="43" spans="1:6" ht="45" x14ac:dyDescent="0.25">
      <c r="A43" s="148"/>
      <c r="B43" s="27" t="s">
        <v>92</v>
      </c>
      <c r="C43" s="138"/>
      <c r="D43" s="139"/>
      <c r="E43" s="139"/>
      <c r="F43" s="140"/>
    </row>
    <row r="44" spans="1:6" ht="80.25" customHeight="1" x14ac:dyDescent="0.25">
      <c r="A44" s="67" t="s">
        <v>128</v>
      </c>
      <c r="B44" s="28" t="s">
        <v>127</v>
      </c>
      <c r="C44" s="138"/>
      <c r="D44" s="139"/>
      <c r="E44" s="139"/>
      <c r="F44" s="140"/>
    </row>
    <row r="45" spans="1:6" ht="45" x14ac:dyDescent="0.25">
      <c r="A45" s="68" t="s">
        <v>235</v>
      </c>
      <c r="B45" s="28" t="s">
        <v>126</v>
      </c>
      <c r="C45" s="29">
        <v>603</v>
      </c>
      <c r="D45" s="30" t="s">
        <v>29</v>
      </c>
      <c r="E45" s="30"/>
      <c r="F45" s="66"/>
    </row>
    <row r="46" spans="1:6" ht="45" x14ac:dyDescent="0.25">
      <c r="A46" s="68" t="s">
        <v>241</v>
      </c>
      <c r="B46" s="28" t="s">
        <v>125</v>
      </c>
      <c r="C46" s="29">
        <v>19</v>
      </c>
      <c r="D46" s="30" t="s">
        <v>29</v>
      </c>
      <c r="E46" s="30"/>
      <c r="F46" s="66"/>
    </row>
    <row r="47" spans="1:6" ht="45" x14ac:dyDescent="0.25">
      <c r="A47" s="68" t="s">
        <v>315</v>
      </c>
      <c r="B47" s="28" t="s">
        <v>124</v>
      </c>
      <c r="C47" s="29">
        <v>20</v>
      </c>
      <c r="D47" s="30" t="s">
        <v>29</v>
      </c>
      <c r="E47" s="30"/>
      <c r="F47" s="66"/>
    </row>
    <row r="48" spans="1:6" ht="60" x14ac:dyDescent="0.25">
      <c r="A48" s="68" t="s">
        <v>316</v>
      </c>
      <c r="B48" s="28" t="s">
        <v>123</v>
      </c>
      <c r="C48" s="29">
        <v>20</v>
      </c>
      <c r="D48" s="30" t="s">
        <v>29</v>
      </c>
      <c r="E48" s="30"/>
      <c r="F48" s="66"/>
    </row>
    <row r="49" spans="1:6" ht="15.75" x14ac:dyDescent="0.25">
      <c r="A49" s="144"/>
      <c r="B49" s="27" t="s">
        <v>122</v>
      </c>
      <c r="C49" s="138"/>
      <c r="D49" s="139"/>
      <c r="E49" s="139"/>
      <c r="F49" s="140"/>
    </row>
    <row r="50" spans="1:6" ht="30" x14ac:dyDescent="0.25">
      <c r="A50" s="145"/>
      <c r="B50" s="28" t="s">
        <v>121</v>
      </c>
      <c r="C50" s="138"/>
      <c r="D50" s="139"/>
      <c r="E50" s="139"/>
      <c r="F50" s="140"/>
    </row>
    <row r="51" spans="1:6" ht="75" x14ac:dyDescent="0.25">
      <c r="A51" s="146" t="s">
        <v>120</v>
      </c>
      <c r="B51" s="28" t="s">
        <v>119</v>
      </c>
      <c r="C51" s="138"/>
      <c r="D51" s="139"/>
      <c r="E51" s="139"/>
      <c r="F51" s="140"/>
    </row>
    <row r="52" spans="1:6" ht="15.75" x14ac:dyDescent="0.25">
      <c r="A52" s="147"/>
      <c r="B52" s="27" t="s">
        <v>118</v>
      </c>
      <c r="C52" s="29">
        <v>18</v>
      </c>
      <c r="D52" s="30" t="s">
        <v>29</v>
      </c>
      <c r="E52" s="30"/>
      <c r="F52" s="66"/>
    </row>
    <row r="53" spans="1:6" ht="15.75" x14ac:dyDescent="0.25">
      <c r="A53" s="147"/>
      <c r="B53" s="27" t="s">
        <v>117</v>
      </c>
      <c r="C53" s="138"/>
      <c r="D53" s="139"/>
      <c r="E53" s="139"/>
      <c r="F53" s="140"/>
    </row>
    <row r="54" spans="1:6" ht="30" x14ac:dyDescent="0.25">
      <c r="A54" s="148"/>
      <c r="B54" s="27" t="s">
        <v>116</v>
      </c>
      <c r="C54" s="138"/>
      <c r="D54" s="139"/>
      <c r="E54" s="139"/>
      <c r="F54" s="140"/>
    </row>
    <row r="55" spans="1:6" ht="135" x14ac:dyDescent="0.25">
      <c r="A55" s="67" t="s">
        <v>115</v>
      </c>
      <c r="B55" s="28" t="s">
        <v>114</v>
      </c>
      <c r="C55" s="138"/>
      <c r="D55" s="139"/>
      <c r="E55" s="139"/>
      <c r="F55" s="140"/>
    </row>
    <row r="56" spans="1:6" ht="15.75" x14ac:dyDescent="0.25">
      <c r="A56" s="144" t="s">
        <v>325</v>
      </c>
      <c r="B56" s="27" t="s">
        <v>113</v>
      </c>
      <c r="C56" s="138"/>
      <c r="D56" s="139"/>
      <c r="E56" s="139"/>
      <c r="F56" s="140"/>
    </row>
    <row r="57" spans="1:6" ht="15.75" x14ac:dyDescent="0.25">
      <c r="A57" s="152"/>
      <c r="B57" s="28" t="s">
        <v>112</v>
      </c>
      <c r="C57" s="29">
        <v>120</v>
      </c>
      <c r="D57" s="30" t="s">
        <v>102</v>
      </c>
      <c r="E57" s="30"/>
      <c r="F57" s="66"/>
    </row>
    <row r="58" spans="1:6" ht="15.75" x14ac:dyDescent="0.25">
      <c r="A58" s="152"/>
      <c r="B58" s="28" t="s">
        <v>111</v>
      </c>
      <c r="C58" s="29">
        <v>100</v>
      </c>
      <c r="D58" s="30" t="s">
        <v>102</v>
      </c>
      <c r="E58" s="30"/>
      <c r="F58" s="66"/>
    </row>
    <row r="59" spans="1:6" ht="15.75" x14ac:dyDescent="0.25">
      <c r="A59" s="152"/>
      <c r="B59" s="28" t="s">
        <v>110</v>
      </c>
      <c r="C59" s="29">
        <v>80</v>
      </c>
      <c r="D59" s="30" t="s">
        <v>102</v>
      </c>
      <c r="E59" s="30"/>
      <c r="F59" s="66"/>
    </row>
    <row r="60" spans="1:6" ht="15.75" x14ac:dyDescent="0.25">
      <c r="A60" s="145"/>
      <c r="B60" s="28" t="s">
        <v>109</v>
      </c>
      <c r="C60" s="29">
        <v>70</v>
      </c>
      <c r="D60" s="30" t="s">
        <v>102</v>
      </c>
      <c r="E60" s="30"/>
      <c r="F60" s="66"/>
    </row>
    <row r="61" spans="1:6" ht="15.75" x14ac:dyDescent="0.25">
      <c r="A61" s="144" t="s">
        <v>326</v>
      </c>
      <c r="B61" s="27" t="s">
        <v>108</v>
      </c>
      <c r="C61" s="138"/>
      <c r="D61" s="139"/>
      <c r="E61" s="139"/>
      <c r="F61" s="140"/>
    </row>
    <row r="62" spans="1:6" ht="15.75" x14ac:dyDescent="0.25">
      <c r="A62" s="152"/>
      <c r="B62" s="28" t="s">
        <v>107</v>
      </c>
      <c r="C62" s="29">
        <v>70</v>
      </c>
      <c r="D62" s="30" t="s">
        <v>102</v>
      </c>
      <c r="E62" s="30"/>
      <c r="F62" s="66"/>
    </row>
    <row r="63" spans="1:6" ht="15.75" x14ac:dyDescent="0.25">
      <c r="A63" s="152"/>
      <c r="B63" s="28" t="s">
        <v>106</v>
      </c>
      <c r="C63" s="29">
        <v>100</v>
      </c>
      <c r="D63" s="30" t="s">
        <v>102</v>
      </c>
      <c r="E63" s="30"/>
      <c r="F63" s="66"/>
    </row>
    <row r="64" spans="1:6" ht="15.75" x14ac:dyDescent="0.25">
      <c r="A64" s="152"/>
      <c r="B64" s="28" t="s">
        <v>105</v>
      </c>
      <c r="C64" s="29">
        <v>100</v>
      </c>
      <c r="D64" s="30" t="s">
        <v>102</v>
      </c>
      <c r="E64" s="30"/>
      <c r="F64" s="66"/>
    </row>
    <row r="65" spans="1:6" ht="15.75" x14ac:dyDescent="0.25">
      <c r="A65" s="145"/>
      <c r="B65" s="28" t="s">
        <v>104</v>
      </c>
      <c r="C65" s="29">
        <v>80</v>
      </c>
      <c r="D65" s="30" t="s">
        <v>102</v>
      </c>
      <c r="E65" s="30"/>
      <c r="F65" s="66"/>
    </row>
    <row r="66" spans="1:6" ht="15.75" x14ac:dyDescent="0.25">
      <c r="A66" s="144" t="s">
        <v>328</v>
      </c>
      <c r="B66" s="27" t="s">
        <v>327</v>
      </c>
      <c r="C66" s="138"/>
      <c r="D66" s="139"/>
      <c r="E66" s="139"/>
      <c r="F66" s="140"/>
    </row>
    <row r="67" spans="1:6" ht="15.75" x14ac:dyDescent="0.25">
      <c r="A67" s="145"/>
      <c r="B67" s="28" t="s">
        <v>103</v>
      </c>
      <c r="C67" s="29">
        <v>50</v>
      </c>
      <c r="D67" s="30" t="s">
        <v>102</v>
      </c>
      <c r="E67" s="30"/>
      <c r="F67" s="66"/>
    </row>
    <row r="68" spans="1:6" ht="105" x14ac:dyDescent="0.25">
      <c r="A68" s="146" t="s">
        <v>101</v>
      </c>
      <c r="B68" s="28" t="s">
        <v>100</v>
      </c>
      <c r="C68" s="138"/>
      <c r="D68" s="139"/>
      <c r="E68" s="139"/>
      <c r="F68" s="140"/>
    </row>
    <row r="69" spans="1:6" ht="15.75" x14ac:dyDescent="0.25">
      <c r="A69" s="147"/>
      <c r="B69" s="28" t="s">
        <v>99</v>
      </c>
      <c r="C69" s="29">
        <v>5197</v>
      </c>
      <c r="D69" s="30" t="s">
        <v>26</v>
      </c>
      <c r="E69" s="30"/>
      <c r="F69" s="66"/>
    </row>
    <row r="70" spans="1:6" ht="15.75" x14ac:dyDescent="0.25">
      <c r="A70" s="147"/>
      <c r="B70" s="28" t="s">
        <v>98</v>
      </c>
      <c r="C70" s="29">
        <v>250</v>
      </c>
      <c r="D70" s="30" t="s">
        <v>26</v>
      </c>
      <c r="E70" s="30"/>
      <c r="F70" s="66"/>
    </row>
    <row r="71" spans="1:6" ht="15.75" x14ac:dyDescent="0.25">
      <c r="A71" s="147"/>
      <c r="B71" s="28" t="s">
        <v>97</v>
      </c>
      <c r="C71" s="29">
        <v>250</v>
      </c>
      <c r="D71" s="30" t="s">
        <v>26</v>
      </c>
      <c r="E71" s="30"/>
      <c r="F71" s="66"/>
    </row>
    <row r="72" spans="1:6" ht="60" x14ac:dyDescent="0.25">
      <c r="A72" s="148"/>
      <c r="B72" s="28" t="s">
        <v>96</v>
      </c>
      <c r="C72" s="138"/>
      <c r="D72" s="139"/>
      <c r="E72" s="139"/>
      <c r="F72" s="140"/>
    </row>
    <row r="73" spans="1:6" ht="165" x14ac:dyDescent="0.25">
      <c r="A73" s="146" t="s">
        <v>95</v>
      </c>
      <c r="B73" s="28" t="s">
        <v>94</v>
      </c>
      <c r="C73" s="36"/>
      <c r="D73" s="36"/>
      <c r="E73" s="36"/>
      <c r="F73" s="69"/>
    </row>
    <row r="74" spans="1:6" ht="15.75" customHeight="1" x14ac:dyDescent="0.25">
      <c r="A74" s="147"/>
      <c r="B74" s="26" t="s">
        <v>93</v>
      </c>
      <c r="C74" s="138"/>
      <c r="D74" s="139"/>
      <c r="E74" s="139"/>
      <c r="F74" s="140"/>
    </row>
    <row r="75" spans="1:6" ht="45" x14ac:dyDescent="0.25">
      <c r="A75" s="148"/>
      <c r="B75" s="27" t="s">
        <v>92</v>
      </c>
      <c r="C75" s="138"/>
      <c r="D75" s="139"/>
      <c r="E75" s="139"/>
      <c r="F75" s="140"/>
    </row>
    <row r="76" spans="1:6" ht="15.75" customHeight="1" x14ac:dyDescent="0.25">
      <c r="A76" s="70"/>
      <c r="B76" s="26" t="s">
        <v>91</v>
      </c>
      <c r="C76" s="138"/>
      <c r="D76" s="139"/>
      <c r="E76" s="139"/>
      <c r="F76" s="140"/>
    </row>
    <row r="77" spans="1:6" ht="30" x14ac:dyDescent="0.25">
      <c r="A77" s="70"/>
      <c r="B77" s="27" t="s">
        <v>90</v>
      </c>
      <c r="C77" s="138"/>
      <c r="D77" s="139"/>
      <c r="E77" s="139"/>
      <c r="F77" s="140"/>
    </row>
    <row r="78" spans="1:6" ht="15.75" customHeight="1" x14ac:dyDescent="0.25">
      <c r="A78" s="146" t="s">
        <v>330</v>
      </c>
      <c r="B78" s="58" t="s">
        <v>395</v>
      </c>
      <c r="C78" s="29">
        <v>1</v>
      </c>
      <c r="D78" s="30" t="s">
        <v>234</v>
      </c>
      <c r="E78" s="30"/>
      <c r="F78" s="71"/>
    </row>
    <row r="79" spans="1:6" ht="90" x14ac:dyDescent="0.25">
      <c r="A79" s="147"/>
      <c r="B79" s="28" t="s">
        <v>89</v>
      </c>
      <c r="C79" s="29">
        <v>50</v>
      </c>
      <c r="D79" s="29" t="s">
        <v>88</v>
      </c>
      <c r="E79" s="15"/>
      <c r="F79" s="69"/>
    </row>
    <row r="80" spans="1:6" ht="15.75" x14ac:dyDescent="0.25">
      <c r="A80" s="70"/>
      <c r="B80" s="26" t="s">
        <v>46</v>
      </c>
      <c r="C80" s="138"/>
      <c r="D80" s="139"/>
      <c r="E80" s="139"/>
      <c r="F80" s="140"/>
    </row>
    <row r="81" spans="1:6" ht="15.75" x14ac:dyDescent="0.25">
      <c r="A81" s="70"/>
      <c r="B81" s="28" t="s">
        <v>87</v>
      </c>
      <c r="C81" s="138"/>
      <c r="D81" s="139"/>
      <c r="E81" s="139"/>
      <c r="F81" s="140"/>
    </row>
    <row r="82" spans="1:6" ht="45" x14ac:dyDescent="0.25">
      <c r="A82" s="72"/>
      <c r="B82" s="28" t="s">
        <v>86</v>
      </c>
      <c r="C82" s="15">
        <v>1</v>
      </c>
      <c r="D82" s="15" t="s">
        <v>29</v>
      </c>
      <c r="E82" s="38"/>
      <c r="F82" s="73"/>
    </row>
    <row r="83" spans="1:6" ht="75" x14ac:dyDescent="0.25">
      <c r="A83" s="70"/>
      <c r="B83" s="28" t="s">
        <v>85</v>
      </c>
      <c r="C83" s="29">
        <v>2</v>
      </c>
      <c r="D83" s="30" t="s">
        <v>29</v>
      </c>
      <c r="E83" s="15"/>
      <c r="F83" s="69"/>
    </row>
    <row r="84" spans="1:6" ht="30" x14ac:dyDescent="0.25">
      <c r="A84" s="70"/>
      <c r="B84" s="28" t="s">
        <v>84</v>
      </c>
      <c r="C84" s="29">
        <v>1</v>
      </c>
      <c r="D84" s="30" t="s">
        <v>83</v>
      </c>
      <c r="E84" s="39"/>
      <c r="F84" s="74"/>
    </row>
    <row r="85" spans="1:6" ht="60" x14ac:dyDescent="0.25">
      <c r="A85" s="70"/>
      <c r="B85" s="28" t="s">
        <v>82</v>
      </c>
      <c r="C85" s="29">
        <v>1</v>
      </c>
      <c r="D85" s="30" t="s">
        <v>29</v>
      </c>
      <c r="E85" s="15"/>
      <c r="F85" s="69"/>
    </row>
    <row r="86" spans="1:6" ht="15.75" x14ac:dyDescent="0.25">
      <c r="A86" s="70"/>
      <c r="B86" s="28" t="s">
        <v>81</v>
      </c>
      <c r="C86" s="29">
        <v>1</v>
      </c>
      <c r="D86" s="30" t="s">
        <v>29</v>
      </c>
      <c r="E86" s="15"/>
      <c r="F86" s="69"/>
    </row>
    <row r="87" spans="1:6" ht="30" x14ac:dyDescent="0.25">
      <c r="A87" s="70"/>
      <c r="B87" s="28" t="s">
        <v>80</v>
      </c>
      <c r="C87" s="29">
        <v>1</v>
      </c>
      <c r="D87" s="30" t="s">
        <v>29</v>
      </c>
      <c r="E87" s="15"/>
      <c r="F87" s="69"/>
    </row>
    <row r="88" spans="1:6" ht="15.75" x14ac:dyDescent="0.25">
      <c r="A88" s="70"/>
      <c r="B88" s="28" t="s">
        <v>79</v>
      </c>
      <c r="C88" s="29">
        <v>1</v>
      </c>
      <c r="D88" s="30" t="s">
        <v>29</v>
      </c>
      <c r="E88" s="10"/>
      <c r="F88" s="69"/>
    </row>
    <row r="89" spans="1:6" ht="15.75" x14ac:dyDescent="0.25">
      <c r="A89" s="70"/>
      <c r="B89" s="28" t="s">
        <v>43</v>
      </c>
      <c r="C89" s="36"/>
      <c r="D89" s="36"/>
      <c r="E89" s="10"/>
      <c r="F89" s="69"/>
    </row>
    <row r="90" spans="1:6" ht="15.75" x14ac:dyDescent="0.25">
      <c r="A90" s="70"/>
      <c r="B90" s="26" t="s">
        <v>42</v>
      </c>
      <c r="C90" s="138"/>
      <c r="D90" s="139"/>
      <c r="E90" s="139"/>
      <c r="F90" s="140"/>
    </row>
    <row r="91" spans="1:6" ht="30" x14ac:dyDescent="0.25">
      <c r="A91" s="70"/>
      <c r="B91" s="28" t="s">
        <v>78</v>
      </c>
      <c r="C91" s="29">
        <v>3</v>
      </c>
      <c r="D91" s="30" t="s">
        <v>29</v>
      </c>
      <c r="E91" s="10"/>
      <c r="F91" s="69"/>
    </row>
    <row r="92" spans="1:6" ht="45" x14ac:dyDescent="0.25">
      <c r="A92" s="70"/>
      <c r="B92" s="28" t="s">
        <v>77</v>
      </c>
      <c r="C92" s="138"/>
      <c r="D92" s="139"/>
      <c r="E92" s="139"/>
      <c r="F92" s="140"/>
    </row>
    <row r="93" spans="1:6" ht="30" x14ac:dyDescent="0.25">
      <c r="A93" s="70"/>
      <c r="B93" s="28" t="s">
        <v>73</v>
      </c>
      <c r="C93" s="29">
        <v>1</v>
      </c>
      <c r="D93" s="30" t="s">
        <v>29</v>
      </c>
      <c r="E93" s="10"/>
      <c r="F93" s="69"/>
    </row>
    <row r="94" spans="1:6" ht="45" x14ac:dyDescent="0.25">
      <c r="A94" s="70"/>
      <c r="B94" s="28" t="s">
        <v>77</v>
      </c>
      <c r="C94" s="138"/>
      <c r="D94" s="139"/>
      <c r="E94" s="139"/>
      <c r="F94" s="140"/>
    </row>
    <row r="95" spans="1:6" ht="30" x14ac:dyDescent="0.25">
      <c r="A95" s="70"/>
      <c r="B95" s="28" t="s">
        <v>76</v>
      </c>
      <c r="C95" s="29">
        <v>2</v>
      </c>
      <c r="D95" s="30" t="s">
        <v>29</v>
      </c>
      <c r="E95" s="10"/>
      <c r="F95" s="69"/>
    </row>
    <row r="96" spans="1:6" ht="30" x14ac:dyDescent="0.25">
      <c r="A96" s="70"/>
      <c r="B96" s="28" t="s">
        <v>75</v>
      </c>
      <c r="C96" s="138"/>
      <c r="D96" s="139"/>
      <c r="E96" s="139"/>
      <c r="F96" s="140"/>
    </row>
    <row r="97" spans="1:6" ht="30" x14ac:dyDescent="0.25">
      <c r="A97" s="70"/>
      <c r="B97" s="28" t="s">
        <v>71</v>
      </c>
      <c r="C97" s="29">
        <v>1</v>
      </c>
      <c r="D97" s="30" t="s">
        <v>29</v>
      </c>
      <c r="E97" s="10"/>
      <c r="F97" s="69"/>
    </row>
    <row r="98" spans="1:6" ht="30" x14ac:dyDescent="0.25">
      <c r="A98" s="70"/>
      <c r="B98" s="28" t="s">
        <v>75</v>
      </c>
      <c r="C98" s="138"/>
      <c r="D98" s="139"/>
      <c r="E98" s="139"/>
      <c r="F98" s="140"/>
    </row>
    <row r="99" spans="1:6" ht="15.75" x14ac:dyDescent="0.25">
      <c r="A99" s="70"/>
      <c r="B99" s="28" t="s">
        <v>39</v>
      </c>
      <c r="C99" s="138"/>
      <c r="D99" s="139"/>
      <c r="E99" s="139"/>
      <c r="F99" s="140"/>
    </row>
    <row r="100" spans="1:6" ht="30" x14ac:dyDescent="0.25">
      <c r="A100" s="70"/>
      <c r="B100" s="28" t="s">
        <v>74</v>
      </c>
      <c r="C100" s="29">
        <v>1</v>
      </c>
      <c r="D100" s="30" t="s">
        <v>29</v>
      </c>
      <c r="E100" s="10"/>
      <c r="F100" s="69"/>
    </row>
    <row r="101" spans="1:6" ht="30" x14ac:dyDescent="0.25">
      <c r="A101" s="70"/>
      <c r="B101" s="28" t="s">
        <v>73</v>
      </c>
      <c r="C101" s="29">
        <v>1</v>
      </c>
      <c r="D101" s="30" t="s">
        <v>29</v>
      </c>
      <c r="E101" s="10"/>
      <c r="F101" s="69"/>
    </row>
    <row r="102" spans="1:6" ht="29.25" customHeight="1" x14ac:dyDescent="0.25">
      <c r="A102" s="70"/>
      <c r="B102" s="28" t="s">
        <v>72</v>
      </c>
      <c r="C102" s="29">
        <v>1</v>
      </c>
      <c r="D102" s="30" t="s">
        <v>29</v>
      </c>
      <c r="E102" s="10"/>
      <c r="F102" s="69"/>
    </row>
    <row r="103" spans="1:6" ht="30" x14ac:dyDescent="0.25">
      <c r="A103" s="70"/>
      <c r="B103" s="28" t="s">
        <v>71</v>
      </c>
      <c r="C103" s="29">
        <v>1</v>
      </c>
      <c r="D103" s="30" t="s">
        <v>29</v>
      </c>
      <c r="E103" s="10"/>
      <c r="F103" s="69"/>
    </row>
    <row r="104" spans="1:6" ht="15.75" customHeight="1" x14ac:dyDescent="0.25">
      <c r="A104" s="70"/>
      <c r="B104" s="28" t="s">
        <v>43</v>
      </c>
      <c r="C104" s="36"/>
      <c r="D104" s="36"/>
      <c r="E104" s="10"/>
      <c r="F104" s="69"/>
    </row>
    <row r="105" spans="1:6" ht="15.75" x14ac:dyDescent="0.25">
      <c r="A105" s="70"/>
      <c r="B105" s="26" t="s">
        <v>66</v>
      </c>
      <c r="C105" s="138"/>
      <c r="D105" s="139"/>
      <c r="E105" s="139"/>
      <c r="F105" s="140"/>
    </row>
    <row r="106" spans="1:6" ht="15.75" x14ac:dyDescent="0.25">
      <c r="A106" s="75"/>
      <c r="B106" s="25" t="s">
        <v>321</v>
      </c>
      <c r="C106" s="29">
        <v>1</v>
      </c>
      <c r="D106" s="30" t="s">
        <v>234</v>
      </c>
      <c r="E106" s="36"/>
      <c r="F106" s="69"/>
    </row>
    <row r="107" spans="1:6" ht="15.75" x14ac:dyDescent="0.25">
      <c r="A107" s="70"/>
      <c r="B107" s="25" t="s">
        <v>46</v>
      </c>
      <c r="C107" s="36"/>
      <c r="D107" s="36"/>
      <c r="E107" s="36"/>
      <c r="F107" s="69"/>
    </row>
    <row r="108" spans="1:6" ht="15.75" x14ac:dyDescent="0.25">
      <c r="A108" s="70"/>
      <c r="B108" s="28" t="s">
        <v>57</v>
      </c>
      <c r="C108" s="36"/>
      <c r="D108" s="30"/>
      <c r="E108" s="36"/>
      <c r="F108" s="69"/>
    </row>
    <row r="109" spans="1:6" ht="15.75" x14ac:dyDescent="0.25">
      <c r="A109" s="70"/>
      <c r="B109" s="28" t="s">
        <v>44</v>
      </c>
      <c r="C109" s="36"/>
      <c r="D109" s="36"/>
      <c r="E109" s="36"/>
      <c r="F109" s="69"/>
    </row>
    <row r="110" spans="1:6" ht="15.75" x14ac:dyDescent="0.25">
      <c r="A110" s="70"/>
      <c r="B110" s="28" t="s">
        <v>43</v>
      </c>
      <c r="C110" s="36"/>
      <c r="D110" s="36"/>
      <c r="E110" s="36"/>
      <c r="F110" s="69"/>
    </row>
    <row r="111" spans="1:6" ht="15.75" customHeight="1" x14ac:dyDescent="0.25">
      <c r="A111" s="70"/>
      <c r="B111" s="25" t="s">
        <v>42</v>
      </c>
      <c r="C111" s="36"/>
      <c r="D111" s="36"/>
      <c r="E111" s="36"/>
      <c r="F111" s="69"/>
    </row>
    <row r="112" spans="1:6" ht="15.75" x14ac:dyDescent="0.25">
      <c r="A112" s="70"/>
      <c r="B112" s="28" t="s">
        <v>64</v>
      </c>
      <c r="C112" s="36"/>
      <c r="D112" s="30"/>
      <c r="E112" s="36"/>
      <c r="F112" s="69"/>
    </row>
    <row r="113" spans="1:6" ht="15.75" customHeight="1" x14ac:dyDescent="0.25">
      <c r="A113" s="70"/>
      <c r="B113" s="25" t="s">
        <v>39</v>
      </c>
      <c r="C113" s="36"/>
      <c r="D113" s="36"/>
      <c r="E113" s="36"/>
      <c r="F113" s="69"/>
    </row>
    <row r="114" spans="1:6" ht="15.75" x14ac:dyDescent="0.25">
      <c r="A114" s="70"/>
      <c r="B114" s="28" t="s">
        <v>55</v>
      </c>
      <c r="C114" s="36"/>
      <c r="D114" s="30"/>
      <c r="E114" s="36"/>
      <c r="F114" s="69"/>
    </row>
    <row r="115" spans="1:6" ht="15.75" x14ac:dyDescent="0.25">
      <c r="A115" s="75"/>
      <c r="B115" s="33" t="s">
        <v>322</v>
      </c>
      <c r="C115" s="29">
        <v>1</v>
      </c>
      <c r="D115" s="30" t="s">
        <v>234</v>
      </c>
      <c r="E115" s="36"/>
      <c r="F115" s="69"/>
    </row>
    <row r="116" spans="1:6" ht="15.75" x14ac:dyDescent="0.25">
      <c r="A116" s="70"/>
      <c r="B116" s="25" t="s">
        <v>46</v>
      </c>
      <c r="C116" s="36"/>
      <c r="D116" s="36"/>
      <c r="E116" s="36"/>
      <c r="F116" s="69"/>
    </row>
    <row r="117" spans="1:6" ht="15.75" x14ac:dyDescent="0.25">
      <c r="A117" s="70"/>
      <c r="B117" s="28" t="s">
        <v>70</v>
      </c>
      <c r="C117" s="36"/>
      <c r="D117" s="30"/>
      <c r="E117" s="36"/>
      <c r="F117" s="69"/>
    </row>
    <row r="118" spans="1:6" ht="15.75" x14ac:dyDescent="0.25">
      <c r="A118" s="70"/>
      <c r="B118" s="28" t="s">
        <v>44</v>
      </c>
      <c r="C118" s="36"/>
      <c r="D118" s="36"/>
      <c r="E118" s="36"/>
      <c r="F118" s="69"/>
    </row>
    <row r="119" spans="1:6" ht="15.75" x14ac:dyDescent="0.25">
      <c r="A119" s="70"/>
      <c r="B119" s="28" t="s">
        <v>43</v>
      </c>
      <c r="C119" s="36"/>
      <c r="D119" s="36"/>
      <c r="E119" s="36"/>
      <c r="F119" s="69"/>
    </row>
    <row r="120" spans="1:6" ht="15.75" x14ac:dyDescent="0.25">
      <c r="A120" s="70"/>
      <c r="B120" s="25" t="s">
        <v>42</v>
      </c>
      <c r="C120" s="36"/>
      <c r="D120" s="36"/>
      <c r="E120" s="36"/>
      <c r="F120" s="69"/>
    </row>
    <row r="121" spans="1:6" ht="15.75" x14ac:dyDescent="0.25">
      <c r="A121" s="70"/>
      <c r="B121" s="28" t="s">
        <v>69</v>
      </c>
      <c r="C121" s="36"/>
      <c r="D121" s="30"/>
      <c r="E121" s="36"/>
      <c r="F121" s="69"/>
    </row>
    <row r="122" spans="1:6" ht="15.75" x14ac:dyDescent="0.25">
      <c r="A122" s="70"/>
      <c r="B122" s="28" t="s">
        <v>68</v>
      </c>
      <c r="C122" s="36"/>
      <c r="D122" s="30"/>
      <c r="E122" s="36"/>
      <c r="F122" s="69"/>
    </row>
    <row r="123" spans="1:6" ht="15.75" customHeight="1" x14ac:dyDescent="0.25">
      <c r="A123" s="70"/>
      <c r="B123" s="25" t="s">
        <v>39</v>
      </c>
      <c r="C123" s="36"/>
      <c r="D123" s="36"/>
      <c r="E123" s="36"/>
      <c r="F123" s="69"/>
    </row>
    <row r="124" spans="1:6" ht="15.75" x14ac:dyDescent="0.25">
      <c r="A124" s="70"/>
      <c r="B124" s="28" t="s">
        <v>60</v>
      </c>
      <c r="C124" s="36"/>
      <c r="D124" s="30"/>
      <c r="E124" s="36"/>
      <c r="F124" s="69"/>
    </row>
    <row r="125" spans="1:6" ht="15.75" customHeight="1" x14ac:dyDescent="0.25">
      <c r="A125" s="70"/>
      <c r="B125" s="28" t="s">
        <v>67</v>
      </c>
      <c r="C125" s="36"/>
      <c r="D125" s="30"/>
      <c r="E125" s="36"/>
      <c r="F125" s="69"/>
    </row>
    <row r="126" spans="1:6" ht="15.75" x14ac:dyDescent="0.25">
      <c r="A126" s="70"/>
      <c r="B126" s="25" t="s">
        <v>66</v>
      </c>
      <c r="C126" s="36"/>
      <c r="D126" s="36"/>
      <c r="E126" s="36"/>
      <c r="F126" s="69"/>
    </row>
    <row r="127" spans="1:6" ht="15.75" x14ac:dyDescent="0.25">
      <c r="A127" s="75"/>
      <c r="B127" s="33" t="s">
        <v>65</v>
      </c>
      <c r="C127" s="29">
        <v>1</v>
      </c>
      <c r="D127" s="30" t="s">
        <v>234</v>
      </c>
      <c r="E127" s="36"/>
      <c r="F127" s="69"/>
    </row>
    <row r="128" spans="1:6" ht="15.75" x14ac:dyDescent="0.25">
      <c r="A128" s="70"/>
      <c r="B128" s="25" t="s">
        <v>46</v>
      </c>
      <c r="C128" s="36"/>
      <c r="D128" s="36"/>
      <c r="E128" s="36"/>
      <c r="F128" s="69"/>
    </row>
    <row r="129" spans="1:6" ht="15.75" x14ac:dyDescent="0.25">
      <c r="A129" s="70"/>
      <c r="B129" s="28" t="s">
        <v>57</v>
      </c>
      <c r="C129" s="36"/>
      <c r="D129" s="30"/>
      <c r="E129" s="36"/>
      <c r="F129" s="69"/>
    </row>
    <row r="130" spans="1:6" ht="15.75" x14ac:dyDescent="0.25">
      <c r="A130" s="70"/>
      <c r="B130" s="28" t="s">
        <v>44</v>
      </c>
      <c r="C130" s="36"/>
      <c r="D130" s="36"/>
      <c r="E130" s="36"/>
      <c r="F130" s="69"/>
    </row>
    <row r="131" spans="1:6" ht="15.75" x14ac:dyDescent="0.25">
      <c r="A131" s="70"/>
      <c r="B131" s="28" t="s">
        <v>43</v>
      </c>
      <c r="C131" s="36"/>
      <c r="D131" s="36"/>
      <c r="E131" s="36"/>
      <c r="F131" s="69"/>
    </row>
    <row r="132" spans="1:6" ht="15.75" customHeight="1" x14ac:dyDescent="0.25">
      <c r="A132" s="70"/>
      <c r="B132" s="25" t="s">
        <v>42</v>
      </c>
      <c r="C132" s="36"/>
      <c r="D132" s="36"/>
      <c r="E132" s="36"/>
      <c r="F132" s="69"/>
    </row>
    <row r="133" spans="1:6" ht="15.75" x14ac:dyDescent="0.25">
      <c r="A133" s="70"/>
      <c r="B133" s="28" t="s">
        <v>64</v>
      </c>
      <c r="C133" s="36"/>
      <c r="D133" s="30"/>
      <c r="E133" s="36"/>
      <c r="F133" s="69"/>
    </row>
    <row r="134" spans="1:6" ht="15.75" customHeight="1" x14ac:dyDescent="0.25">
      <c r="A134" s="70"/>
      <c r="B134" s="25" t="s">
        <v>39</v>
      </c>
      <c r="C134" s="36"/>
      <c r="D134" s="36"/>
      <c r="E134" s="36"/>
      <c r="F134" s="69"/>
    </row>
    <row r="135" spans="1:6" ht="15.75" x14ac:dyDescent="0.25">
      <c r="A135" s="70"/>
      <c r="B135" s="28" t="s">
        <v>55</v>
      </c>
      <c r="C135" s="36"/>
      <c r="D135" s="30"/>
      <c r="E135" s="36"/>
      <c r="F135" s="69"/>
    </row>
    <row r="136" spans="1:6" ht="15.75" x14ac:dyDescent="0.25">
      <c r="A136" s="75"/>
      <c r="B136" s="33" t="s">
        <v>63</v>
      </c>
      <c r="C136" s="29">
        <v>1</v>
      </c>
      <c r="D136" s="30" t="s">
        <v>234</v>
      </c>
      <c r="E136" s="37"/>
      <c r="F136" s="69"/>
    </row>
    <row r="137" spans="1:6" ht="15.75" x14ac:dyDescent="0.25">
      <c r="A137" s="70"/>
      <c r="B137" s="25" t="s">
        <v>46</v>
      </c>
      <c r="C137" s="36"/>
      <c r="D137" s="36"/>
      <c r="E137" s="36"/>
      <c r="F137" s="69"/>
    </row>
    <row r="138" spans="1:6" ht="15.75" x14ac:dyDescent="0.25">
      <c r="A138" s="70"/>
      <c r="B138" s="28" t="s">
        <v>53</v>
      </c>
      <c r="C138" s="36"/>
      <c r="D138" s="30"/>
      <c r="E138" s="36"/>
      <c r="F138" s="69"/>
    </row>
    <row r="139" spans="1:6" ht="15.75" x14ac:dyDescent="0.25">
      <c r="A139" s="70"/>
      <c r="B139" s="28" t="s">
        <v>44</v>
      </c>
      <c r="C139" s="36"/>
      <c r="D139" s="36"/>
      <c r="E139" s="36"/>
      <c r="F139" s="69"/>
    </row>
    <row r="140" spans="1:6" ht="15.75" x14ac:dyDescent="0.25">
      <c r="A140" s="70"/>
      <c r="B140" s="28" t="s">
        <v>43</v>
      </c>
      <c r="C140" s="36"/>
      <c r="D140" s="36"/>
      <c r="E140" s="36"/>
      <c r="F140" s="69"/>
    </row>
    <row r="141" spans="1:6" ht="15.75" x14ac:dyDescent="0.25">
      <c r="A141" s="70"/>
      <c r="B141" s="25" t="s">
        <v>42</v>
      </c>
      <c r="C141" s="36"/>
      <c r="D141" s="36"/>
      <c r="E141" s="36"/>
      <c r="F141" s="69"/>
    </row>
    <row r="142" spans="1:6" ht="15.75" x14ac:dyDescent="0.25">
      <c r="A142" s="70"/>
      <c r="B142" s="28" t="s">
        <v>62</v>
      </c>
      <c r="C142" s="36"/>
      <c r="D142" s="30"/>
      <c r="E142" s="36"/>
      <c r="F142" s="69"/>
    </row>
    <row r="143" spans="1:6" ht="15.75" customHeight="1" x14ac:dyDescent="0.25">
      <c r="A143" s="70"/>
      <c r="B143" s="28" t="s">
        <v>61</v>
      </c>
      <c r="C143" s="36"/>
      <c r="D143" s="30"/>
      <c r="E143" s="36"/>
      <c r="F143" s="69"/>
    </row>
    <row r="144" spans="1:6" ht="15.75" x14ac:dyDescent="0.25">
      <c r="A144" s="70"/>
      <c r="B144" s="25" t="s">
        <v>39</v>
      </c>
      <c r="C144" s="36"/>
      <c r="D144" s="36"/>
      <c r="E144" s="36"/>
      <c r="F144" s="69"/>
    </row>
    <row r="145" spans="1:6" ht="15.75" customHeight="1" x14ac:dyDescent="0.25">
      <c r="A145" s="70"/>
      <c r="B145" s="28" t="s">
        <v>60</v>
      </c>
      <c r="C145" s="36"/>
      <c r="D145" s="30"/>
      <c r="E145" s="36"/>
      <c r="F145" s="69"/>
    </row>
    <row r="146" spans="1:6" ht="15.75" x14ac:dyDescent="0.25">
      <c r="A146" s="70"/>
      <c r="B146" s="28" t="s">
        <v>59</v>
      </c>
      <c r="C146" s="36"/>
      <c r="D146" s="30"/>
      <c r="E146" s="36"/>
      <c r="F146" s="69"/>
    </row>
    <row r="147" spans="1:6" ht="15.75" x14ac:dyDescent="0.25">
      <c r="A147" s="75"/>
      <c r="B147" s="33" t="s">
        <v>58</v>
      </c>
      <c r="C147" s="29">
        <v>1</v>
      </c>
      <c r="D147" s="30" t="s">
        <v>234</v>
      </c>
      <c r="E147" s="37"/>
      <c r="F147" s="69"/>
    </row>
    <row r="148" spans="1:6" ht="15.75" x14ac:dyDescent="0.25">
      <c r="A148" s="70"/>
      <c r="B148" s="3" t="s">
        <v>46</v>
      </c>
      <c r="C148" s="36"/>
      <c r="D148" s="36"/>
      <c r="E148" s="36"/>
      <c r="F148" s="69"/>
    </row>
    <row r="149" spans="1:6" ht="15.75" x14ac:dyDescent="0.25">
      <c r="A149" s="70"/>
      <c r="B149" s="28" t="s">
        <v>57</v>
      </c>
      <c r="C149" s="36"/>
      <c r="D149" s="30"/>
      <c r="E149" s="36"/>
      <c r="F149" s="69"/>
    </row>
    <row r="150" spans="1:6" ht="15.75" x14ac:dyDescent="0.25">
      <c r="A150" s="70"/>
      <c r="B150" s="28" t="s">
        <v>44</v>
      </c>
      <c r="C150" s="36"/>
      <c r="D150" s="36"/>
      <c r="E150" s="36"/>
      <c r="F150" s="69"/>
    </row>
    <row r="151" spans="1:6" ht="15.75" x14ac:dyDescent="0.25">
      <c r="A151" s="70"/>
      <c r="B151" s="28" t="s">
        <v>43</v>
      </c>
      <c r="C151" s="36"/>
      <c r="D151" s="36"/>
      <c r="E151" s="36"/>
      <c r="F151" s="69"/>
    </row>
    <row r="152" spans="1:6" ht="15.75" customHeight="1" x14ac:dyDescent="0.25">
      <c r="A152" s="70"/>
      <c r="B152" s="3" t="s">
        <v>42</v>
      </c>
      <c r="C152" s="36"/>
      <c r="D152" s="36"/>
      <c r="E152" s="36"/>
      <c r="F152" s="69"/>
    </row>
    <row r="153" spans="1:6" ht="15.75" x14ac:dyDescent="0.25">
      <c r="A153" s="70"/>
      <c r="B153" s="28" t="s">
        <v>56</v>
      </c>
      <c r="C153" s="36"/>
      <c r="D153" s="30"/>
      <c r="E153" s="36"/>
      <c r="F153" s="69"/>
    </row>
    <row r="154" spans="1:6" ht="15.75" customHeight="1" x14ac:dyDescent="0.25">
      <c r="A154" s="70"/>
      <c r="B154" s="3" t="s">
        <v>39</v>
      </c>
      <c r="C154" s="36"/>
      <c r="D154" s="36"/>
      <c r="E154" s="36"/>
      <c r="F154" s="69"/>
    </row>
    <row r="155" spans="1:6" ht="15.75" x14ac:dyDescent="0.25">
      <c r="A155" s="70"/>
      <c r="B155" s="28" t="s">
        <v>55</v>
      </c>
      <c r="C155" s="36"/>
      <c r="D155" s="30"/>
      <c r="E155" s="36"/>
      <c r="F155" s="69"/>
    </row>
    <row r="156" spans="1:6" ht="15.75" x14ac:dyDescent="0.25">
      <c r="A156" s="75"/>
      <c r="B156" s="3" t="s">
        <v>54</v>
      </c>
      <c r="C156" s="29">
        <v>1</v>
      </c>
      <c r="D156" s="30" t="s">
        <v>234</v>
      </c>
      <c r="E156" s="37"/>
      <c r="F156" s="69"/>
    </row>
    <row r="157" spans="1:6" ht="15.75" x14ac:dyDescent="0.25">
      <c r="A157" s="70"/>
      <c r="B157" s="3" t="s">
        <v>46</v>
      </c>
      <c r="C157" s="36"/>
      <c r="D157" s="36"/>
      <c r="E157" s="36"/>
      <c r="F157" s="69"/>
    </row>
    <row r="158" spans="1:6" ht="15.75" x14ac:dyDescent="0.25">
      <c r="A158" s="70"/>
      <c r="B158" s="28" t="s">
        <v>53</v>
      </c>
      <c r="C158" s="36"/>
      <c r="D158" s="30"/>
      <c r="E158" s="36"/>
      <c r="F158" s="69"/>
    </row>
    <row r="159" spans="1:6" ht="15.75" x14ac:dyDescent="0.25">
      <c r="A159" s="70"/>
      <c r="B159" s="28" t="s">
        <v>44</v>
      </c>
      <c r="C159" s="36"/>
      <c r="D159" s="36"/>
      <c r="E159" s="36"/>
      <c r="F159" s="69"/>
    </row>
    <row r="160" spans="1:6" ht="15.75" x14ac:dyDescent="0.25">
      <c r="A160" s="70"/>
      <c r="B160" s="28" t="s">
        <v>43</v>
      </c>
      <c r="C160" s="36"/>
      <c r="D160" s="36"/>
      <c r="E160" s="36"/>
      <c r="F160" s="69"/>
    </row>
    <row r="161" spans="1:6" ht="15.75" x14ac:dyDescent="0.25">
      <c r="A161" s="70"/>
      <c r="B161" s="3" t="s">
        <v>42</v>
      </c>
      <c r="C161" s="36"/>
      <c r="D161" s="36"/>
      <c r="E161" s="36"/>
      <c r="F161" s="69"/>
    </row>
    <row r="162" spans="1:6" ht="15" customHeight="1" x14ac:dyDescent="0.25">
      <c r="A162" s="70"/>
      <c r="B162" s="28" t="s">
        <v>52</v>
      </c>
      <c r="C162" s="36"/>
      <c r="D162" s="30"/>
      <c r="E162" s="36"/>
      <c r="F162" s="69"/>
    </row>
    <row r="163" spans="1:6" ht="15.75" x14ac:dyDescent="0.25">
      <c r="A163" s="70"/>
      <c r="B163" s="3" t="s">
        <v>39</v>
      </c>
      <c r="C163" s="36"/>
      <c r="D163" s="36"/>
      <c r="E163" s="36"/>
      <c r="F163" s="69"/>
    </row>
    <row r="164" spans="1:6" ht="15" customHeight="1" x14ac:dyDescent="0.25">
      <c r="A164" s="70"/>
      <c r="B164" s="28" t="s">
        <v>51</v>
      </c>
      <c r="C164" s="36"/>
      <c r="D164" s="30"/>
      <c r="E164" s="36"/>
      <c r="F164" s="69"/>
    </row>
    <row r="165" spans="1:6" ht="15" customHeight="1" x14ac:dyDescent="0.25">
      <c r="A165" s="75"/>
      <c r="B165" s="2" t="s">
        <v>50</v>
      </c>
      <c r="C165" s="29">
        <v>1</v>
      </c>
      <c r="D165" s="30" t="s">
        <v>234</v>
      </c>
      <c r="E165" s="40"/>
      <c r="F165" s="76"/>
    </row>
    <row r="166" spans="1:6" ht="15.75" x14ac:dyDescent="0.25">
      <c r="A166" s="77"/>
      <c r="B166" s="1" t="s">
        <v>46</v>
      </c>
      <c r="C166" s="40"/>
      <c r="D166" s="40"/>
      <c r="E166" s="40"/>
      <c r="F166" s="76"/>
    </row>
    <row r="167" spans="1:6" ht="15.75" x14ac:dyDescent="0.25">
      <c r="A167" s="77"/>
      <c r="B167" s="28" t="s">
        <v>49</v>
      </c>
      <c r="C167" s="40"/>
      <c r="D167" s="30"/>
      <c r="E167" s="40"/>
      <c r="F167" s="76"/>
    </row>
    <row r="168" spans="1:6" ht="15.75" x14ac:dyDescent="0.25">
      <c r="A168" s="77"/>
      <c r="B168" s="28" t="s">
        <v>44</v>
      </c>
      <c r="C168" s="40"/>
      <c r="D168" s="40"/>
      <c r="E168" s="40"/>
      <c r="F168" s="76"/>
    </row>
    <row r="169" spans="1:6" ht="15.75" x14ac:dyDescent="0.25">
      <c r="A169" s="77"/>
      <c r="B169" s="28" t="s">
        <v>43</v>
      </c>
      <c r="C169" s="40"/>
      <c r="D169" s="40"/>
      <c r="E169" s="40"/>
      <c r="F169" s="76"/>
    </row>
    <row r="170" spans="1:6" ht="15.75" x14ac:dyDescent="0.25">
      <c r="A170" s="77"/>
      <c r="B170" s="1" t="s">
        <v>42</v>
      </c>
      <c r="C170" s="40"/>
      <c r="D170" s="40"/>
      <c r="E170" s="40"/>
      <c r="F170" s="76"/>
    </row>
    <row r="171" spans="1:6" ht="15.75" x14ac:dyDescent="0.25">
      <c r="A171" s="77"/>
      <c r="B171" s="28" t="s">
        <v>48</v>
      </c>
      <c r="C171" s="40"/>
      <c r="D171" s="30"/>
      <c r="E171" s="40"/>
      <c r="F171" s="76"/>
    </row>
    <row r="172" spans="1:6" ht="15" customHeight="1" x14ac:dyDescent="0.25">
      <c r="A172" s="77"/>
      <c r="B172" s="1" t="s">
        <v>39</v>
      </c>
      <c r="C172" s="40"/>
      <c r="D172" s="40"/>
      <c r="E172" s="40"/>
      <c r="F172" s="76"/>
    </row>
    <row r="173" spans="1:6" ht="15.75" x14ac:dyDescent="0.25">
      <c r="A173" s="77"/>
      <c r="B173" s="28" t="s">
        <v>38</v>
      </c>
      <c r="C173" s="40"/>
      <c r="D173" s="30"/>
      <c r="E173" s="40"/>
      <c r="F173" s="76"/>
    </row>
    <row r="174" spans="1:6" ht="15.75" x14ac:dyDescent="0.25">
      <c r="A174" s="75"/>
      <c r="B174" s="1" t="s">
        <v>47</v>
      </c>
      <c r="C174" s="29">
        <v>1</v>
      </c>
      <c r="D174" s="30"/>
      <c r="E174" s="41"/>
      <c r="F174" s="76"/>
    </row>
    <row r="175" spans="1:6" ht="15.75" x14ac:dyDescent="0.25">
      <c r="A175" s="77"/>
      <c r="B175" s="1" t="s">
        <v>46</v>
      </c>
      <c r="C175" s="40"/>
      <c r="D175" s="30"/>
      <c r="E175" s="40"/>
      <c r="F175" s="76"/>
    </row>
    <row r="176" spans="1:6" ht="15.75" x14ac:dyDescent="0.25">
      <c r="A176" s="77"/>
      <c r="B176" s="28" t="s">
        <v>45</v>
      </c>
      <c r="C176" s="40"/>
      <c r="D176" s="40"/>
      <c r="E176" s="40"/>
      <c r="F176" s="76"/>
    </row>
    <row r="177" spans="1:6" ht="15.75" x14ac:dyDescent="0.25">
      <c r="A177" s="77"/>
      <c r="B177" s="28" t="s">
        <v>44</v>
      </c>
      <c r="C177" s="40"/>
      <c r="D177" s="40"/>
      <c r="E177" s="40"/>
      <c r="F177" s="76"/>
    </row>
    <row r="178" spans="1:6" ht="15.75" x14ac:dyDescent="0.25">
      <c r="A178" s="77"/>
      <c r="B178" s="28" t="s">
        <v>43</v>
      </c>
      <c r="C178" s="40"/>
      <c r="D178" s="40"/>
      <c r="E178" s="40"/>
      <c r="F178" s="76"/>
    </row>
    <row r="179" spans="1:6" ht="15.75" x14ac:dyDescent="0.25">
      <c r="A179" s="77"/>
      <c r="B179" s="1" t="s">
        <v>42</v>
      </c>
      <c r="C179" s="40"/>
      <c r="D179" s="40"/>
      <c r="E179" s="40"/>
      <c r="F179" s="76"/>
    </row>
    <row r="180" spans="1:6" ht="15.75" x14ac:dyDescent="0.25">
      <c r="A180" s="77"/>
      <c r="B180" s="28" t="s">
        <v>41</v>
      </c>
      <c r="C180" s="40"/>
      <c r="D180" s="30"/>
      <c r="E180" s="40"/>
      <c r="F180" s="76"/>
    </row>
    <row r="181" spans="1:6" ht="15.75" x14ac:dyDescent="0.25">
      <c r="A181" s="77"/>
      <c r="B181" s="28" t="s">
        <v>40</v>
      </c>
      <c r="C181" s="40"/>
      <c r="D181" s="30"/>
      <c r="E181" s="40"/>
      <c r="F181" s="76"/>
    </row>
    <row r="182" spans="1:6" ht="15.75" x14ac:dyDescent="0.25">
      <c r="A182" s="77"/>
      <c r="B182" s="1" t="s">
        <v>39</v>
      </c>
      <c r="C182" s="40"/>
      <c r="D182" s="40"/>
      <c r="E182" s="40"/>
      <c r="F182" s="76"/>
    </row>
    <row r="183" spans="1:6" ht="15.75" x14ac:dyDescent="0.25">
      <c r="A183" s="77"/>
      <c r="B183" s="28" t="s">
        <v>38</v>
      </c>
      <c r="C183" s="40"/>
      <c r="D183" s="30"/>
      <c r="E183" s="40"/>
      <c r="F183" s="76"/>
    </row>
    <row r="184" spans="1:6" ht="15.75" x14ac:dyDescent="0.25">
      <c r="A184" s="77"/>
      <c r="B184" s="28" t="s">
        <v>37</v>
      </c>
      <c r="C184" s="40"/>
      <c r="D184" s="30"/>
      <c r="E184" s="40"/>
      <c r="F184" s="76"/>
    </row>
    <row r="185" spans="1:6" ht="31.5" customHeight="1" x14ac:dyDescent="0.25">
      <c r="A185" s="77"/>
      <c r="B185" s="27" t="s">
        <v>36</v>
      </c>
      <c r="C185" s="135"/>
      <c r="D185" s="136"/>
      <c r="E185" s="136"/>
      <c r="F185" s="137"/>
    </row>
    <row r="186" spans="1:6" ht="60" x14ac:dyDescent="0.25">
      <c r="A186" s="77"/>
      <c r="B186" s="27" t="s">
        <v>35</v>
      </c>
      <c r="C186" s="135"/>
      <c r="D186" s="136"/>
      <c r="E186" s="136"/>
      <c r="F186" s="137"/>
    </row>
    <row r="187" spans="1:6" ht="21" customHeight="1" x14ac:dyDescent="0.25">
      <c r="A187" s="77"/>
      <c r="B187" s="26" t="s">
        <v>323</v>
      </c>
      <c r="C187" s="135"/>
      <c r="D187" s="136"/>
      <c r="E187" s="136"/>
      <c r="F187" s="137"/>
    </row>
    <row r="188" spans="1:6" ht="246.75" customHeight="1" x14ac:dyDescent="0.25">
      <c r="A188" s="149" t="s">
        <v>34</v>
      </c>
      <c r="B188" s="28" t="s">
        <v>385</v>
      </c>
      <c r="C188" s="29">
        <v>10</v>
      </c>
      <c r="D188" s="30" t="s">
        <v>29</v>
      </c>
      <c r="E188" s="40"/>
      <c r="F188" s="78"/>
    </row>
    <row r="189" spans="1:6" ht="15.75" x14ac:dyDescent="0.25">
      <c r="A189" s="150"/>
      <c r="B189" s="27" t="s">
        <v>25</v>
      </c>
      <c r="C189" s="135"/>
      <c r="D189" s="136"/>
      <c r="E189" s="136"/>
      <c r="F189" s="137"/>
    </row>
    <row r="190" spans="1:6" ht="30" x14ac:dyDescent="0.25">
      <c r="A190" s="151"/>
      <c r="B190" s="27" t="s">
        <v>24</v>
      </c>
      <c r="C190" s="135"/>
      <c r="D190" s="136"/>
      <c r="E190" s="136"/>
      <c r="F190" s="137"/>
    </row>
    <row r="191" spans="1:6" ht="21" customHeight="1" x14ac:dyDescent="0.25">
      <c r="A191" s="149" t="s">
        <v>33</v>
      </c>
      <c r="B191" s="26" t="s">
        <v>324</v>
      </c>
      <c r="C191" s="135"/>
      <c r="D191" s="136"/>
      <c r="E191" s="136"/>
      <c r="F191" s="137"/>
    </row>
    <row r="192" spans="1:6" ht="90" x14ac:dyDescent="0.25">
      <c r="A192" s="150"/>
      <c r="B192" s="28" t="s">
        <v>396</v>
      </c>
      <c r="C192" s="29">
        <v>1</v>
      </c>
      <c r="D192" s="30" t="s">
        <v>32</v>
      </c>
      <c r="E192" s="40"/>
      <c r="F192" s="78"/>
    </row>
    <row r="193" spans="1:6" ht="49.5" customHeight="1" x14ac:dyDescent="0.25">
      <c r="A193" s="150"/>
      <c r="B193" s="28" t="s">
        <v>329</v>
      </c>
      <c r="C193" s="29">
        <v>210</v>
      </c>
      <c r="D193" s="30" t="s">
        <v>26</v>
      </c>
      <c r="E193" s="40"/>
      <c r="F193" s="78"/>
    </row>
    <row r="194" spans="1:6" ht="15.75" x14ac:dyDescent="0.25">
      <c r="A194" s="150"/>
      <c r="B194" s="27" t="s">
        <v>31</v>
      </c>
      <c r="C194" s="135"/>
      <c r="D194" s="136"/>
      <c r="E194" s="136"/>
      <c r="F194" s="137"/>
    </row>
    <row r="195" spans="1:6" ht="30" x14ac:dyDescent="0.25">
      <c r="A195" s="150"/>
      <c r="B195" s="27" t="s">
        <v>24</v>
      </c>
      <c r="C195" s="135"/>
      <c r="D195" s="136"/>
      <c r="E195" s="136"/>
      <c r="F195" s="137"/>
    </row>
    <row r="196" spans="1:6" ht="15" customHeight="1" x14ac:dyDescent="0.25">
      <c r="A196" s="150"/>
      <c r="B196" s="34" t="s">
        <v>30</v>
      </c>
      <c r="C196" s="141"/>
      <c r="D196" s="142"/>
      <c r="E196" s="142"/>
      <c r="F196" s="143"/>
    </row>
    <row r="197" spans="1:6" ht="247.5" customHeight="1" x14ac:dyDescent="0.25">
      <c r="A197" s="150"/>
      <c r="B197" s="28" t="s">
        <v>386</v>
      </c>
      <c r="C197" s="29">
        <v>2</v>
      </c>
      <c r="D197" s="30" t="s">
        <v>29</v>
      </c>
      <c r="E197" s="40"/>
      <c r="F197" s="78"/>
    </row>
    <row r="198" spans="1:6" ht="15" customHeight="1" x14ac:dyDescent="0.25">
      <c r="A198" s="150"/>
      <c r="B198" s="34" t="s">
        <v>28</v>
      </c>
      <c r="C198" s="141"/>
      <c r="D198" s="142"/>
      <c r="E198" s="142"/>
      <c r="F198" s="143"/>
    </row>
    <row r="199" spans="1:6" ht="60" x14ac:dyDescent="0.25">
      <c r="A199" s="150"/>
      <c r="B199" s="28" t="s">
        <v>387</v>
      </c>
      <c r="C199" s="135"/>
      <c r="D199" s="136"/>
      <c r="E199" s="136"/>
      <c r="F199" s="137"/>
    </row>
    <row r="200" spans="1:6" ht="15.75" x14ac:dyDescent="0.25">
      <c r="A200" s="150"/>
      <c r="B200" s="28" t="s">
        <v>27</v>
      </c>
      <c r="C200" s="29">
        <v>100</v>
      </c>
      <c r="D200" s="30" t="s">
        <v>26</v>
      </c>
      <c r="E200" s="40"/>
      <c r="F200" s="76"/>
    </row>
    <row r="201" spans="1:6" ht="15.75" x14ac:dyDescent="0.25">
      <c r="A201" s="150"/>
      <c r="B201" s="35" t="s">
        <v>25</v>
      </c>
      <c r="C201" s="135"/>
      <c r="D201" s="136"/>
      <c r="E201" s="136"/>
      <c r="F201" s="137"/>
    </row>
    <row r="202" spans="1:6" ht="30" x14ac:dyDescent="0.25">
      <c r="A202" s="151"/>
      <c r="B202" s="27" t="s">
        <v>24</v>
      </c>
      <c r="C202" s="135"/>
      <c r="D202" s="136"/>
      <c r="E202" s="136"/>
      <c r="F202" s="137"/>
    </row>
    <row r="203" spans="1:6" ht="21" customHeight="1" x14ac:dyDescent="0.25">
      <c r="A203" s="77"/>
      <c r="B203" s="1" t="s">
        <v>23</v>
      </c>
      <c r="C203" s="135"/>
      <c r="D203" s="136"/>
      <c r="E203" s="136"/>
      <c r="F203" s="137"/>
    </row>
    <row r="204" spans="1:6" ht="60" x14ac:dyDescent="0.25">
      <c r="A204" s="79" t="s">
        <v>22</v>
      </c>
      <c r="B204" s="28" t="s">
        <v>21</v>
      </c>
      <c r="C204" s="29">
        <v>20</v>
      </c>
      <c r="D204" s="30" t="s">
        <v>155</v>
      </c>
      <c r="E204" s="40"/>
      <c r="F204" s="76"/>
    </row>
    <row r="205" spans="1:6" ht="30" x14ac:dyDescent="0.25">
      <c r="A205" s="80">
        <v>1</v>
      </c>
      <c r="B205" s="28" t="s">
        <v>20</v>
      </c>
      <c r="C205" s="29">
        <v>1</v>
      </c>
      <c r="D205" s="30" t="s">
        <v>234</v>
      </c>
      <c r="E205" s="40"/>
      <c r="F205" s="76"/>
    </row>
    <row r="206" spans="1:6" ht="60" x14ac:dyDescent="0.25">
      <c r="A206" s="80">
        <v>2</v>
      </c>
      <c r="B206" s="28" t="s">
        <v>19</v>
      </c>
      <c r="C206" s="29">
        <v>20</v>
      </c>
      <c r="D206" s="30" t="s">
        <v>234</v>
      </c>
      <c r="E206" s="40"/>
      <c r="F206" s="76"/>
    </row>
    <row r="207" spans="1:6" ht="45" x14ac:dyDescent="0.25">
      <c r="A207" s="80">
        <v>3</v>
      </c>
      <c r="B207" s="28" t="s">
        <v>18</v>
      </c>
      <c r="C207" s="29">
        <v>5</v>
      </c>
      <c r="D207" s="30" t="s">
        <v>234</v>
      </c>
      <c r="E207" s="40"/>
      <c r="F207" s="76"/>
    </row>
    <row r="208" spans="1:6" ht="51" customHeight="1" x14ac:dyDescent="0.25">
      <c r="A208" s="80">
        <v>4</v>
      </c>
      <c r="B208" s="28" t="s">
        <v>17</v>
      </c>
      <c r="C208" s="29">
        <v>1</v>
      </c>
      <c r="D208" s="30" t="s">
        <v>234</v>
      </c>
      <c r="E208" s="40"/>
      <c r="F208" s="76"/>
    </row>
    <row r="209" spans="1:6" ht="15.75" thickBot="1" x14ac:dyDescent="0.3">
      <c r="A209" s="81"/>
      <c r="B209" s="82" t="s">
        <v>16</v>
      </c>
      <c r="C209" s="83"/>
      <c r="D209" s="83"/>
      <c r="E209" s="83"/>
      <c r="F209" s="84"/>
    </row>
    <row r="210" spans="1:6" ht="19.5" thickBot="1" x14ac:dyDescent="0.3">
      <c r="A210" s="130" t="s">
        <v>331</v>
      </c>
      <c r="B210" s="131"/>
      <c r="C210" s="131"/>
      <c r="D210" s="131"/>
      <c r="E210" s="132"/>
      <c r="F210" s="85"/>
    </row>
    <row r="211" spans="1:6" ht="15.75" x14ac:dyDescent="0.25">
      <c r="A211" s="42"/>
      <c r="B211" s="42"/>
      <c r="C211" s="42"/>
      <c r="D211" s="42"/>
      <c r="E211" s="42"/>
      <c r="F211" s="4"/>
    </row>
    <row r="212" spans="1:6" ht="15.75" x14ac:dyDescent="0.25">
      <c r="A212" s="42"/>
      <c r="B212" s="42"/>
      <c r="C212" s="42"/>
      <c r="D212" s="42"/>
      <c r="E212" s="42"/>
      <c r="F212" s="4"/>
    </row>
    <row r="213" spans="1:6" ht="15.75" x14ac:dyDescent="0.25">
      <c r="A213" s="42"/>
      <c r="B213" s="42"/>
      <c r="C213" s="42"/>
      <c r="D213" s="42"/>
      <c r="E213" s="42"/>
      <c r="F213" s="4"/>
    </row>
    <row r="214" spans="1:6" ht="15.75" x14ac:dyDescent="0.25">
      <c r="A214" s="42"/>
      <c r="B214" s="42"/>
      <c r="C214" s="42"/>
      <c r="D214" s="42"/>
      <c r="E214" s="42"/>
      <c r="F214" s="4"/>
    </row>
    <row r="215" spans="1:6" ht="15.75" x14ac:dyDescent="0.25">
      <c r="A215" s="42"/>
      <c r="B215" s="42"/>
      <c r="C215" s="42"/>
      <c r="D215" s="42"/>
      <c r="E215" s="42"/>
      <c r="F215" s="4"/>
    </row>
  </sheetData>
  <mergeCells count="83">
    <mergeCell ref="C22:F22"/>
    <mergeCell ref="C24:F24"/>
    <mergeCell ref="C25:F25"/>
    <mergeCell ref="C27:F27"/>
    <mergeCell ref="A210:E210"/>
    <mergeCell ref="A36:A43"/>
    <mergeCell ref="A22:A23"/>
    <mergeCell ref="A24:A26"/>
    <mergeCell ref="A27:A33"/>
    <mergeCell ref="A34:A35"/>
    <mergeCell ref="C34:F34"/>
    <mergeCell ref="C36:F36"/>
    <mergeCell ref="C40:F40"/>
    <mergeCell ref="C41:F41"/>
    <mergeCell ref="C43:F43"/>
    <mergeCell ref="A56:A60"/>
    <mergeCell ref="C5:F5"/>
    <mergeCell ref="C7:F7"/>
    <mergeCell ref="C8:F8"/>
    <mergeCell ref="C9:F9"/>
    <mergeCell ref="A6:A9"/>
    <mergeCell ref="C10:F10"/>
    <mergeCell ref="A10:A13"/>
    <mergeCell ref="C12:F12"/>
    <mergeCell ref="C20:F20"/>
    <mergeCell ref="A20:A21"/>
    <mergeCell ref="C18:F18"/>
    <mergeCell ref="A14:A15"/>
    <mergeCell ref="C14:F14"/>
    <mergeCell ref="C16:F16"/>
    <mergeCell ref="A16:A17"/>
    <mergeCell ref="A18:A19"/>
    <mergeCell ref="A61:A65"/>
    <mergeCell ref="A66:A67"/>
    <mergeCell ref="C44:F44"/>
    <mergeCell ref="C51:F51"/>
    <mergeCell ref="C49:F49"/>
    <mergeCell ref="C50:F50"/>
    <mergeCell ref="C53:F53"/>
    <mergeCell ref="C54:F54"/>
    <mergeCell ref="C80:F80"/>
    <mergeCell ref="C81:F81"/>
    <mergeCell ref="C55:F55"/>
    <mergeCell ref="C56:F56"/>
    <mergeCell ref="C61:F61"/>
    <mergeCell ref="C66:F66"/>
    <mergeCell ref="C203:F203"/>
    <mergeCell ref="A49:A50"/>
    <mergeCell ref="A51:A54"/>
    <mergeCell ref="A73:A75"/>
    <mergeCell ref="A78:A79"/>
    <mergeCell ref="A188:A190"/>
    <mergeCell ref="A191:A202"/>
    <mergeCell ref="C190:F190"/>
    <mergeCell ref="C68:F68"/>
    <mergeCell ref="A68:A72"/>
    <mergeCell ref="C72:F72"/>
    <mergeCell ref="C189:F189"/>
    <mergeCell ref="C74:F74"/>
    <mergeCell ref="C75:F75"/>
    <mergeCell ref="C76:F76"/>
    <mergeCell ref="C77:F77"/>
    <mergeCell ref="C196:F196"/>
    <mergeCell ref="C198:F198"/>
    <mergeCell ref="C199:F199"/>
    <mergeCell ref="C90:F90"/>
    <mergeCell ref="C92:F92"/>
    <mergeCell ref="A1:F1"/>
    <mergeCell ref="A2:F2"/>
    <mergeCell ref="A3:F3"/>
    <mergeCell ref="C201:F201"/>
    <mergeCell ref="C202:F202"/>
    <mergeCell ref="C94:F94"/>
    <mergeCell ref="C96:F96"/>
    <mergeCell ref="C98:F98"/>
    <mergeCell ref="C99:F99"/>
    <mergeCell ref="C105:F105"/>
    <mergeCell ref="C185:F185"/>
    <mergeCell ref="C186:F186"/>
    <mergeCell ref="C187:F187"/>
    <mergeCell ref="C191:F191"/>
    <mergeCell ref="C194:F194"/>
    <mergeCell ref="C195:F195"/>
  </mergeCells>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1A1A5-440C-4B43-9A2C-3223C1A420DB}">
  <sheetPr>
    <tabColor theme="6" tint="-0.249977111117893"/>
  </sheetPr>
  <dimension ref="A1:F36"/>
  <sheetViews>
    <sheetView zoomScaleNormal="100" workbookViewId="0">
      <selection activeCell="E5" sqref="E5"/>
    </sheetView>
  </sheetViews>
  <sheetFormatPr defaultRowHeight="15" x14ac:dyDescent="0.25"/>
  <cols>
    <col min="1" max="1" width="10.42578125" customWidth="1"/>
    <col min="2" max="2" width="46.7109375" customWidth="1"/>
    <col min="3" max="3" width="14.28515625" customWidth="1"/>
    <col min="4" max="4" width="6.5703125" customWidth="1"/>
    <col min="5" max="5" width="12.28515625" customWidth="1"/>
    <col min="6" max="6" width="19.85546875" customWidth="1"/>
  </cols>
  <sheetData>
    <row r="1" spans="1:6" ht="21" x14ac:dyDescent="0.35">
      <c r="A1" s="106" t="s">
        <v>399</v>
      </c>
      <c r="B1" s="106"/>
      <c r="C1" s="106"/>
      <c r="D1" s="106"/>
      <c r="E1" s="106"/>
      <c r="F1" s="106"/>
    </row>
    <row r="2" spans="1:6" ht="21" x14ac:dyDescent="0.35">
      <c r="A2" s="106" t="s">
        <v>400</v>
      </c>
      <c r="B2" s="106"/>
      <c r="C2" s="106"/>
      <c r="D2" s="106"/>
      <c r="E2" s="106"/>
      <c r="F2" s="106"/>
    </row>
    <row r="3" spans="1:6" ht="21.75" thickBot="1" x14ac:dyDescent="0.4">
      <c r="A3" s="106" t="s">
        <v>402</v>
      </c>
      <c r="B3" s="106"/>
      <c r="C3" s="106"/>
      <c r="D3" s="106"/>
      <c r="E3" s="106"/>
      <c r="F3" s="106"/>
    </row>
    <row r="4" spans="1:6" ht="16.5" thickBot="1" x14ac:dyDescent="0.3">
      <c r="A4" s="105" t="s">
        <v>15</v>
      </c>
      <c r="B4" s="105" t="s">
        <v>14</v>
      </c>
      <c r="C4" s="105" t="s">
        <v>266</v>
      </c>
      <c r="D4" s="105" t="s">
        <v>13</v>
      </c>
      <c r="E4" s="105" t="s">
        <v>264</v>
      </c>
      <c r="F4" s="105" t="s">
        <v>406</v>
      </c>
    </row>
    <row r="5" spans="1:6" ht="150" x14ac:dyDescent="0.25">
      <c r="A5" s="97">
        <v>1</v>
      </c>
      <c r="B5" s="60" t="s">
        <v>332</v>
      </c>
      <c r="C5" s="99">
        <v>1</v>
      </c>
      <c r="D5" s="98" t="s">
        <v>3</v>
      </c>
      <c r="E5" s="99"/>
      <c r="F5" s="100"/>
    </row>
    <row r="6" spans="1:6" ht="135" x14ac:dyDescent="0.25">
      <c r="A6" s="93">
        <v>2</v>
      </c>
      <c r="B6" s="28" t="s">
        <v>333</v>
      </c>
      <c r="C6" s="51">
        <v>72</v>
      </c>
      <c r="D6" s="50" t="s">
        <v>3</v>
      </c>
      <c r="E6" s="51"/>
      <c r="F6" s="94"/>
    </row>
    <row r="7" spans="1:6" ht="122.25" customHeight="1" x14ac:dyDescent="0.25">
      <c r="A7" s="93">
        <v>3</v>
      </c>
      <c r="B7" s="43" t="s">
        <v>334</v>
      </c>
      <c r="C7" s="51">
        <v>11</v>
      </c>
      <c r="D7" s="50" t="s">
        <v>3</v>
      </c>
      <c r="E7" s="51"/>
      <c r="F7" s="94"/>
    </row>
    <row r="8" spans="1:6" ht="120" x14ac:dyDescent="0.25">
      <c r="A8" s="93">
        <v>4</v>
      </c>
      <c r="B8" s="43" t="s">
        <v>335</v>
      </c>
      <c r="C8" s="51">
        <v>11</v>
      </c>
      <c r="D8" s="50" t="s">
        <v>3</v>
      </c>
      <c r="E8" s="51"/>
      <c r="F8" s="94"/>
    </row>
    <row r="9" spans="1:6" ht="120" x14ac:dyDescent="0.25">
      <c r="A9" s="93">
        <v>5</v>
      </c>
      <c r="B9" s="43" t="s">
        <v>336</v>
      </c>
      <c r="C9" s="51">
        <v>335</v>
      </c>
      <c r="D9" s="50" t="s">
        <v>12</v>
      </c>
      <c r="E9" s="51"/>
      <c r="F9" s="94"/>
    </row>
    <row r="10" spans="1:6" ht="75" x14ac:dyDescent="0.25">
      <c r="A10" s="93">
        <v>6</v>
      </c>
      <c r="B10" s="43" t="s">
        <v>337</v>
      </c>
      <c r="C10" s="51">
        <v>56</v>
      </c>
      <c r="D10" s="50" t="s">
        <v>3</v>
      </c>
      <c r="E10" s="51"/>
      <c r="F10" s="94"/>
    </row>
    <row r="11" spans="1:6" ht="30" x14ac:dyDescent="0.25">
      <c r="A11" s="93">
        <v>7</v>
      </c>
      <c r="B11" s="43" t="s">
        <v>338</v>
      </c>
      <c r="C11" s="51">
        <v>4</v>
      </c>
      <c r="D11" s="50" t="s">
        <v>3</v>
      </c>
      <c r="E11" s="51"/>
      <c r="F11" s="94"/>
    </row>
    <row r="12" spans="1:6" ht="215.25" customHeight="1" x14ac:dyDescent="0.25">
      <c r="A12" s="93">
        <v>8</v>
      </c>
      <c r="B12" s="43" t="s">
        <v>339</v>
      </c>
      <c r="C12" s="51">
        <v>19</v>
      </c>
      <c r="D12" s="50" t="s">
        <v>3</v>
      </c>
      <c r="E12" s="51"/>
      <c r="F12" s="94"/>
    </row>
    <row r="13" spans="1:6" ht="210" x14ac:dyDescent="0.25">
      <c r="A13" s="93">
        <v>9</v>
      </c>
      <c r="B13" s="43" t="s">
        <v>340</v>
      </c>
      <c r="C13" s="51">
        <v>19</v>
      </c>
      <c r="D13" s="50" t="s">
        <v>3</v>
      </c>
      <c r="E13" s="51"/>
      <c r="F13" s="94"/>
    </row>
    <row r="14" spans="1:6" ht="45" x14ac:dyDescent="0.25">
      <c r="A14" s="95">
        <v>10</v>
      </c>
      <c r="B14" s="43" t="s">
        <v>341</v>
      </c>
      <c r="C14" s="51">
        <v>2</v>
      </c>
      <c r="D14" s="52" t="s">
        <v>3</v>
      </c>
      <c r="E14" s="53"/>
      <c r="F14" s="94"/>
    </row>
    <row r="15" spans="1:6" ht="45" x14ac:dyDescent="0.25">
      <c r="A15" s="95">
        <v>11</v>
      </c>
      <c r="B15" s="43" t="s">
        <v>342</v>
      </c>
      <c r="C15" s="51">
        <v>10</v>
      </c>
      <c r="D15" s="52" t="s">
        <v>3</v>
      </c>
      <c r="E15" s="53"/>
      <c r="F15" s="94"/>
    </row>
    <row r="16" spans="1:6" ht="96" customHeight="1" x14ac:dyDescent="0.25">
      <c r="A16" s="93">
        <v>13</v>
      </c>
      <c r="B16" s="43" t="s">
        <v>343</v>
      </c>
      <c r="C16" s="51">
        <v>4</v>
      </c>
      <c r="D16" s="50" t="s">
        <v>3</v>
      </c>
      <c r="E16" s="51"/>
      <c r="F16" s="94"/>
    </row>
    <row r="17" spans="1:6" ht="90" x14ac:dyDescent="0.25">
      <c r="A17" s="93">
        <v>14</v>
      </c>
      <c r="B17" s="43" t="s">
        <v>344</v>
      </c>
      <c r="C17" s="51">
        <v>1</v>
      </c>
      <c r="D17" s="50" t="s">
        <v>3</v>
      </c>
      <c r="E17" s="51"/>
      <c r="F17" s="94"/>
    </row>
    <row r="18" spans="1:6" ht="112.5" customHeight="1" x14ac:dyDescent="0.25">
      <c r="A18" s="93">
        <v>15</v>
      </c>
      <c r="B18" s="43" t="s">
        <v>345</v>
      </c>
      <c r="C18" s="51"/>
      <c r="D18" s="54"/>
      <c r="E18" s="54"/>
      <c r="F18" s="94"/>
    </row>
    <row r="19" spans="1:6" ht="15.75" x14ac:dyDescent="0.25">
      <c r="A19" s="95">
        <v>16</v>
      </c>
      <c r="B19" s="44" t="s">
        <v>11</v>
      </c>
      <c r="C19" s="51">
        <v>40</v>
      </c>
      <c r="D19" s="52" t="s">
        <v>5</v>
      </c>
      <c r="E19" s="53"/>
      <c r="F19" s="94"/>
    </row>
    <row r="20" spans="1:6" ht="15.75" x14ac:dyDescent="0.25">
      <c r="A20" s="96"/>
      <c r="B20" s="44" t="s">
        <v>10</v>
      </c>
      <c r="C20" s="51">
        <v>253</v>
      </c>
      <c r="D20" s="52" t="s">
        <v>5</v>
      </c>
      <c r="E20" s="53"/>
      <c r="F20" s="94"/>
    </row>
    <row r="21" spans="1:6" ht="15.75" x14ac:dyDescent="0.25">
      <c r="A21" s="96"/>
      <c r="B21" s="44" t="s">
        <v>9</v>
      </c>
      <c r="C21" s="51">
        <v>18</v>
      </c>
      <c r="D21" s="52" t="s">
        <v>5</v>
      </c>
      <c r="E21" s="53"/>
      <c r="F21" s="94"/>
    </row>
    <row r="22" spans="1:6" ht="15.75" x14ac:dyDescent="0.25">
      <c r="A22" s="96"/>
      <c r="B22" s="44" t="s">
        <v>8</v>
      </c>
      <c r="C22" s="51">
        <v>22</v>
      </c>
      <c r="D22" s="52" t="s">
        <v>5</v>
      </c>
      <c r="E22" s="53"/>
      <c r="F22" s="94"/>
    </row>
    <row r="23" spans="1:6" ht="15.75" x14ac:dyDescent="0.25">
      <c r="A23" s="96"/>
      <c r="B23" s="44" t="s">
        <v>7</v>
      </c>
      <c r="C23" s="51">
        <v>20</v>
      </c>
      <c r="D23" s="52" t="s">
        <v>5</v>
      </c>
      <c r="E23" s="53"/>
      <c r="F23" s="94"/>
    </row>
    <row r="24" spans="1:6" ht="15.75" x14ac:dyDescent="0.25">
      <c r="A24" s="96"/>
      <c r="B24" s="44" t="s">
        <v>6</v>
      </c>
      <c r="C24" s="51">
        <v>231</v>
      </c>
      <c r="D24" s="52" t="s">
        <v>5</v>
      </c>
      <c r="E24" s="53"/>
      <c r="F24" s="94"/>
    </row>
    <row r="25" spans="1:6" ht="90" x14ac:dyDescent="0.25">
      <c r="A25" s="93">
        <v>17</v>
      </c>
      <c r="B25" s="43" t="s">
        <v>346</v>
      </c>
      <c r="C25" s="51">
        <v>1</v>
      </c>
      <c r="D25" s="50" t="s">
        <v>3</v>
      </c>
      <c r="E25" s="59"/>
      <c r="F25" s="94"/>
    </row>
    <row r="26" spans="1:6" ht="15.75" x14ac:dyDescent="0.25">
      <c r="A26" s="95">
        <v>18</v>
      </c>
      <c r="B26" s="44" t="s">
        <v>4</v>
      </c>
      <c r="C26" s="51"/>
      <c r="D26" s="50"/>
      <c r="E26" s="59"/>
      <c r="F26" s="94"/>
    </row>
    <row r="27" spans="1:6" ht="90" x14ac:dyDescent="0.25">
      <c r="A27" s="93">
        <v>19</v>
      </c>
      <c r="B27" s="43" t="s">
        <v>347</v>
      </c>
      <c r="C27" s="51">
        <v>21</v>
      </c>
      <c r="D27" s="50" t="s">
        <v>3</v>
      </c>
      <c r="E27" s="51"/>
      <c r="F27" s="94"/>
    </row>
    <row r="28" spans="1:6" ht="90" x14ac:dyDescent="0.25">
      <c r="A28" s="93">
        <v>20</v>
      </c>
      <c r="B28" s="43" t="s">
        <v>348</v>
      </c>
      <c r="C28" s="51">
        <v>14</v>
      </c>
      <c r="D28" s="50" t="s">
        <v>3</v>
      </c>
      <c r="E28" s="51"/>
      <c r="F28" s="94"/>
    </row>
    <row r="29" spans="1:6" ht="105" x14ac:dyDescent="0.25">
      <c r="A29" s="93">
        <v>21</v>
      </c>
      <c r="B29" s="43" t="s">
        <v>349</v>
      </c>
      <c r="C29" s="51">
        <v>1</v>
      </c>
      <c r="D29" s="50" t="s">
        <v>3</v>
      </c>
      <c r="E29" s="51"/>
      <c r="F29" s="94"/>
    </row>
    <row r="30" spans="1:6" ht="125.25" customHeight="1" x14ac:dyDescent="0.25">
      <c r="A30" s="93">
        <v>22</v>
      </c>
      <c r="B30" s="43" t="s">
        <v>350</v>
      </c>
      <c r="C30" s="51">
        <v>23</v>
      </c>
      <c r="D30" s="50" t="s">
        <v>3</v>
      </c>
      <c r="E30" s="51"/>
      <c r="F30" s="94"/>
    </row>
    <row r="31" spans="1:6" ht="96" customHeight="1" x14ac:dyDescent="0.25">
      <c r="A31" s="93">
        <v>23</v>
      </c>
      <c r="B31" s="43" t="s">
        <v>351</v>
      </c>
      <c r="C31" s="51">
        <v>7</v>
      </c>
      <c r="D31" s="50" t="s">
        <v>3</v>
      </c>
      <c r="E31" s="51"/>
      <c r="F31" s="94"/>
    </row>
    <row r="32" spans="1:6" ht="45" x14ac:dyDescent="0.25">
      <c r="A32" s="93">
        <v>24</v>
      </c>
      <c r="B32" s="43" t="s">
        <v>352</v>
      </c>
      <c r="C32" s="51">
        <v>212</v>
      </c>
      <c r="D32" s="50" t="s">
        <v>2</v>
      </c>
      <c r="E32" s="51"/>
      <c r="F32" s="94"/>
    </row>
    <row r="33" spans="1:6" ht="255" x14ac:dyDescent="0.25">
      <c r="A33" s="93">
        <v>25</v>
      </c>
      <c r="B33" s="43" t="s">
        <v>353</v>
      </c>
      <c r="C33" s="51">
        <v>1</v>
      </c>
      <c r="D33" s="50" t="s">
        <v>2</v>
      </c>
      <c r="E33" s="51"/>
      <c r="F33" s="94"/>
    </row>
    <row r="34" spans="1:6" ht="60" x14ac:dyDescent="0.25">
      <c r="A34" s="93">
        <v>26</v>
      </c>
      <c r="B34" s="43" t="s">
        <v>354</v>
      </c>
      <c r="C34" s="51">
        <v>7</v>
      </c>
      <c r="D34" s="50" t="s">
        <v>1</v>
      </c>
      <c r="E34" s="51"/>
      <c r="F34" s="94"/>
    </row>
    <row r="35" spans="1:6" ht="36.75" customHeight="1" thickBot="1" x14ac:dyDescent="0.3">
      <c r="A35" s="93">
        <v>27</v>
      </c>
      <c r="B35" s="43" t="s">
        <v>355</v>
      </c>
      <c r="C35" s="51">
        <v>1900</v>
      </c>
      <c r="D35" s="50" t="s">
        <v>0</v>
      </c>
      <c r="E35" s="51"/>
      <c r="F35" s="101"/>
    </row>
    <row r="36" spans="1:6" ht="15.75" customHeight="1" thickBot="1" x14ac:dyDescent="0.3">
      <c r="A36" s="130" t="s">
        <v>404</v>
      </c>
      <c r="B36" s="131"/>
      <c r="C36" s="131"/>
      <c r="D36" s="131"/>
      <c r="E36" s="132"/>
      <c r="F36" s="102"/>
    </row>
  </sheetData>
  <mergeCells count="4">
    <mergeCell ref="A1:F1"/>
    <mergeCell ref="A2:F2"/>
    <mergeCell ref="A3:F3"/>
    <mergeCell ref="A36:E36"/>
  </mergeCells>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07467-D77C-4368-A5F7-9F3B67FD86F7}">
  <sheetPr>
    <tabColor theme="9" tint="-0.249977111117893"/>
  </sheetPr>
  <dimension ref="A1:F32"/>
  <sheetViews>
    <sheetView tabSelected="1" zoomScaleNormal="100" workbookViewId="0">
      <selection activeCell="E5" sqref="E5"/>
    </sheetView>
  </sheetViews>
  <sheetFormatPr defaultRowHeight="15" x14ac:dyDescent="0.25"/>
  <cols>
    <col min="1" max="1" width="10.42578125" customWidth="1"/>
    <col min="2" max="2" width="46.7109375" customWidth="1"/>
    <col min="3" max="3" width="14.28515625" customWidth="1"/>
    <col min="4" max="4" width="6.5703125" customWidth="1"/>
    <col min="5" max="5" width="12.28515625" customWidth="1"/>
    <col min="6" max="6" width="19.85546875" customWidth="1"/>
  </cols>
  <sheetData>
    <row r="1" spans="1:6" ht="21" x14ac:dyDescent="0.35">
      <c r="A1" s="106" t="s">
        <v>399</v>
      </c>
      <c r="B1" s="106"/>
      <c r="C1" s="106"/>
      <c r="D1" s="106"/>
      <c r="E1" s="106"/>
      <c r="F1" s="106"/>
    </row>
    <row r="2" spans="1:6" ht="21" x14ac:dyDescent="0.35">
      <c r="A2" s="106" t="s">
        <v>400</v>
      </c>
      <c r="B2" s="106"/>
      <c r="C2" s="106"/>
      <c r="D2" s="106"/>
      <c r="E2" s="106"/>
      <c r="F2" s="106"/>
    </row>
    <row r="3" spans="1:6" ht="21.75" thickBot="1" x14ac:dyDescent="0.4">
      <c r="A3" s="106" t="s">
        <v>356</v>
      </c>
      <c r="B3" s="106"/>
      <c r="C3" s="106"/>
      <c r="D3" s="106"/>
      <c r="E3" s="106"/>
      <c r="F3" s="106"/>
    </row>
    <row r="4" spans="1:6" ht="16.5" thickBot="1" x14ac:dyDescent="0.3">
      <c r="A4" s="105" t="s">
        <v>15</v>
      </c>
      <c r="B4" s="105" t="s">
        <v>14</v>
      </c>
      <c r="C4" s="105" t="s">
        <v>266</v>
      </c>
      <c r="D4" s="105" t="s">
        <v>13</v>
      </c>
      <c r="E4" s="105" t="s">
        <v>264</v>
      </c>
      <c r="F4" s="105" t="s">
        <v>406</v>
      </c>
    </row>
    <row r="5" spans="1:6" ht="90" x14ac:dyDescent="0.25">
      <c r="A5" s="88">
        <v>1</v>
      </c>
      <c r="B5" s="89" t="s">
        <v>357</v>
      </c>
      <c r="C5" s="90">
        <v>130</v>
      </c>
      <c r="D5" s="90" t="s">
        <v>26</v>
      </c>
      <c r="E5" s="91"/>
      <c r="F5" s="92"/>
    </row>
    <row r="6" spans="1:6" ht="194.25" customHeight="1" x14ac:dyDescent="0.25">
      <c r="A6" s="156">
        <v>2</v>
      </c>
      <c r="B6" s="47" t="s">
        <v>381</v>
      </c>
      <c r="C6" s="55">
        <v>2</v>
      </c>
      <c r="D6" s="55" t="s">
        <v>234</v>
      </c>
      <c r="E6" s="56"/>
      <c r="F6" s="87"/>
    </row>
    <row r="7" spans="1:6" ht="30" x14ac:dyDescent="0.25">
      <c r="A7" s="157"/>
      <c r="B7" s="48" t="s">
        <v>358</v>
      </c>
      <c r="C7" s="158"/>
      <c r="D7" s="159"/>
      <c r="E7" s="159"/>
      <c r="F7" s="160"/>
    </row>
    <row r="8" spans="1:6" ht="111.75" customHeight="1" x14ac:dyDescent="0.25">
      <c r="A8" s="156">
        <v>3</v>
      </c>
      <c r="B8" s="47" t="s">
        <v>359</v>
      </c>
      <c r="C8" s="55">
        <v>2800</v>
      </c>
      <c r="D8" s="55" t="s">
        <v>176</v>
      </c>
      <c r="E8" s="56"/>
      <c r="F8" s="87"/>
    </row>
    <row r="9" spans="1:6" ht="30" x14ac:dyDescent="0.25">
      <c r="A9" s="157"/>
      <c r="B9" s="48" t="s">
        <v>360</v>
      </c>
      <c r="C9" s="158"/>
      <c r="D9" s="159"/>
      <c r="E9" s="159"/>
      <c r="F9" s="160"/>
    </row>
    <row r="10" spans="1:6" ht="75" x14ac:dyDescent="0.25">
      <c r="A10" s="156">
        <v>4</v>
      </c>
      <c r="B10" s="47" t="s">
        <v>361</v>
      </c>
      <c r="C10" s="55">
        <v>200</v>
      </c>
      <c r="D10" s="55" t="s">
        <v>26</v>
      </c>
      <c r="E10" s="56"/>
      <c r="F10" s="87"/>
    </row>
    <row r="11" spans="1:6" ht="30" x14ac:dyDescent="0.25">
      <c r="A11" s="157"/>
      <c r="B11" s="49" t="s">
        <v>362</v>
      </c>
      <c r="C11" s="158"/>
      <c r="D11" s="159"/>
      <c r="E11" s="159"/>
      <c r="F11" s="160"/>
    </row>
    <row r="12" spans="1:6" ht="75" x14ac:dyDescent="0.25">
      <c r="A12" s="156">
        <v>5</v>
      </c>
      <c r="B12" s="45" t="s">
        <v>363</v>
      </c>
      <c r="C12" s="158"/>
      <c r="D12" s="159"/>
      <c r="E12" s="159"/>
      <c r="F12" s="160"/>
    </row>
    <row r="13" spans="1:6" ht="15.75" x14ac:dyDescent="0.25">
      <c r="A13" s="161"/>
      <c r="B13" s="46" t="s">
        <v>364</v>
      </c>
      <c r="C13" s="55">
        <v>22</v>
      </c>
      <c r="D13" s="55" t="s">
        <v>234</v>
      </c>
      <c r="E13" s="56"/>
      <c r="F13" s="87"/>
    </row>
    <row r="14" spans="1:6" ht="15.75" x14ac:dyDescent="0.25">
      <c r="A14" s="161"/>
      <c r="B14" s="46" t="s">
        <v>365</v>
      </c>
      <c r="C14" s="55">
        <v>26</v>
      </c>
      <c r="D14" s="55" t="s">
        <v>234</v>
      </c>
      <c r="E14" s="56"/>
      <c r="F14" s="87"/>
    </row>
    <row r="15" spans="1:6" ht="30" x14ac:dyDescent="0.25">
      <c r="A15" s="157"/>
      <c r="B15" s="48" t="s">
        <v>366</v>
      </c>
      <c r="C15" s="158"/>
      <c r="D15" s="159"/>
      <c r="E15" s="159"/>
      <c r="F15" s="160"/>
    </row>
    <row r="16" spans="1:6" ht="45" x14ac:dyDescent="0.25">
      <c r="A16" s="156">
        <v>6</v>
      </c>
      <c r="B16" s="45" t="s">
        <v>367</v>
      </c>
      <c r="C16" s="158"/>
      <c r="D16" s="159"/>
      <c r="E16" s="159"/>
      <c r="F16" s="160"/>
    </row>
    <row r="17" spans="1:6" ht="15.75" x14ac:dyDescent="0.25">
      <c r="A17" s="161"/>
      <c r="B17" s="46" t="s">
        <v>368</v>
      </c>
      <c r="C17" s="55">
        <v>5</v>
      </c>
      <c r="D17" s="55" t="s">
        <v>190</v>
      </c>
      <c r="E17" s="56"/>
      <c r="F17" s="87"/>
    </row>
    <row r="18" spans="1:6" ht="15.75" x14ac:dyDescent="0.25">
      <c r="A18" s="161"/>
      <c r="B18" s="46" t="s">
        <v>369</v>
      </c>
      <c r="C18" s="55">
        <v>17</v>
      </c>
      <c r="D18" s="55" t="s">
        <v>190</v>
      </c>
      <c r="E18" s="56"/>
      <c r="F18" s="87"/>
    </row>
    <row r="19" spans="1:6" ht="15.75" x14ac:dyDescent="0.25">
      <c r="A19" s="161"/>
      <c r="B19" s="46" t="s">
        <v>370</v>
      </c>
      <c r="C19" s="55">
        <v>40</v>
      </c>
      <c r="D19" s="55" t="s">
        <v>190</v>
      </c>
      <c r="E19" s="56"/>
      <c r="F19" s="87"/>
    </row>
    <row r="20" spans="1:6" ht="15.75" x14ac:dyDescent="0.25">
      <c r="A20" s="161"/>
      <c r="B20" s="47" t="s">
        <v>371</v>
      </c>
      <c r="C20" s="55">
        <v>9</v>
      </c>
      <c r="D20" s="55" t="s">
        <v>190</v>
      </c>
      <c r="E20" s="56"/>
      <c r="F20" s="87"/>
    </row>
    <row r="21" spans="1:6" ht="15.75" x14ac:dyDescent="0.25">
      <c r="A21" s="161"/>
      <c r="B21" s="46" t="s">
        <v>372</v>
      </c>
      <c r="C21" s="55">
        <v>1</v>
      </c>
      <c r="D21" s="55" t="s">
        <v>190</v>
      </c>
      <c r="E21" s="56"/>
      <c r="F21" s="87"/>
    </row>
    <row r="22" spans="1:6" ht="46.5" customHeight="1" x14ac:dyDescent="0.25">
      <c r="A22" s="157"/>
      <c r="B22" s="49" t="s">
        <v>373</v>
      </c>
      <c r="C22" s="158"/>
      <c r="D22" s="159"/>
      <c r="E22" s="159"/>
      <c r="F22" s="160"/>
    </row>
    <row r="23" spans="1:6" ht="124.5" customHeight="1" x14ac:dyDescent="0.25">
      <c r="A23" s="86">
        <v>7</v>
      </c>
      <c r="B23" s="47" t="s">
        <v>374</v>
      </c>
      <c r="C23" s="55">
        <v>1005</v>
      </c>
      <c r="D23" s="55" t="s">
        <v>26</v>
      </c>
      <c r="E23" s="56"/>
      <c r="F23" s="87"/>
    </row>
    <row r="24" spans="1:6" ht="51" customHeight="1" x14ac:dyDescent="0.25">
      <c r="A24" s="156">
        <v>8</v>
      </c>
      <c r="B24" s="47" t="s">
        <v>375</v>
      </c>
      <c r="C24" s="55">
        <v>64</v>
      </c>
      <c r="D24" s="55" t="s">
        <v>234</v>
      </c>
      <c r="E24" s="56"/>
      <c r="F24" s="87"/>
    </row>
    <row r="25" spans="1:6" ht="30" x14ac:dyDescent="0.25">
      <c r="A25" s="157"/>
      <c r="B25" s="49" t="s">
        <v>376</v>
      </c>
      <c r="C25" s="158"/>
      <c r="D25" s="159"/>
      <c r="E25" s="159"/>
      <c r="F25" s="160"/>
    </row>
    <row r="26" spans="1:6" ht="112.5" customHeight="1" x14ac:dyDescent="0.25">
      <c r="A26" s="156">
        <v>9</v>
      </c>
      <c r="B26" s="47" t="s">
        <v>377</v>
      </c>
      <c r="C26" s="55">
        <v>14</v>
      </c>
      <c r="D26" s="55" t="s">
        <v>234</v>
      </c>
      <c r="E26" s="56"/>
      <c r="F26" s="87"/>
    </row>
    <row r="27" spans="1:6" ht="30" x14ac:dyDescent="0.25">
      <c r="A27" s="157"/>
      <c r="B27" s="49" t="s">
        <v>378</v>
      </c>
      <c r="C27" s="158"/>
      <c r="D27" s="159"/>
      <c r="E27" s="159"/>
      <c r="F27" s="160"/>
    </row>
    <row r="28" spans="1:6" ht="60" x14ac:dyDescent="0.25">
      <c r="A28" s="156">
        <v>10</v>
      </c>
      <c r="B28" s="47" t="s">
        <v>379</v>
      </c>
      <c r="C28" s="158"/>
      <c r="D28" s="159"/>
      <c r="E28" s="159"/>
      <c r="F28" s="160"/>
    </row>
    <row r="29" spans="1:6" ht="15.75" x14ac:dyDescent="0.25">
      <c r="A29" s="161"/>
      <c r="B29" s="46" t="s">
        <v>270</v>
      </c>
      <c r="C29" s="55">
        <v>1</v>
      </c>
      <c r="D29" s="55" t="s">
        <v>234</v>
      </c>
      <c r="E29" s="56"/>
      <c r="F29" s="87"/>
    </row>
    <row r="30" spans="1:6" ht="15.75" x14ac:dyDescent="0.25">
      <c r="A30" s="161"/>
      <c r="B30" s="46" t="s">
        <v>269</v>
      </c>
      <c r="C30" s="55">
        <v>1</v>
      </c>
      <c r="D30" s="55" t="s">
        <v>234</v>
      </c>
      <c r="E30" s="56"/>
      <c r="F30" s="87"/>
    </row>
    <row r="31" spans="1:6" ht="45.75" thickBot="1" x14ac:dyDescent="0.3">
      <c r="A31" s="157"/>
      <c r="B31" s="49" t="s">
        <v>380</v>
      </c>
      <c r="C31" s="158"/>
      <c r="D31" s="159"/>
      <c r="E31" s="159"/>
      <c r="F31" s="160"/>
    </row>
    <row r="32" spans="1:6" ht="19.5" thickBot="1" x14ac:dyDescent="0.3">
      <c r="A32" s="130" t="s">
        <v>405</v>
      </c>
      <c r="B32" s="131"/>
      <c r="C32" s="131"/>
      <c r="D32" s="131"/>
      <c r="E32" s="132"/>
      <c r="F32" s="85"/>
    </row>
  </sheetData>
  <mergeCells count="23">
    <mergeCell ref="C22:F22"/>
    <mergeCell ref="A6:A7"/>
    <mergeCell ref="C7:F7"/>
    <mergeCell ref="A8:A9"/>
    <mergeCell ref="C9:F9"/>
    <mergeCell ref="A10:A11"/>
    <mergeCell ref="C11:F11"/>
    <mergeCell ref="A1:F1"/>
    <mergeCell ref="A2:F2"/>
    <mergeCell ref="A3:F3"/>
    <mergeCell ref="A32:E32"/>
    <mergeCell ref="A24:A25"/>
    <mergeCell ref="C25:F25"/>
    <mergeCell ref="A26:A27"/>
    <mergeCell ref="C27:F27"/>
    <mergeCell ref="A28:A31"/>
    <mergeCell ref="C28:F28"/>
    <mergeCell ref="C31:F31"/>
    <mergeCell ref="A12:A15"/>
    <mergeCell ref="C12:F12"/>
    <mergeCell ref="C15:F15"/>
    <mergeCell ref="A16:A22"/>
    <mergeCell ref="C16:F16"/>
  </mergeCell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CIVILWORKS</vt:lpstr>
      <vt:lpstr>Electrical Works</vt:lpstr>
      <vt:lpstr>Fire Life Safety</vt:lpstr>
      <vt:lpstr>HVAC</vt:lpstr>
      <vt:lpstr>CIVILWORKS!Print_Titles</vt:lpstr>
      <vt:lpstr>'Electrical Works'!Print_Titles</vt:lpstr>
      <vt:lpstr>'Fire Life Safety'!Print_Titles</vt:lpstr>
      <vt:lpstr>HVAC!Print_Titles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QASHUNG-SERVER</dc:creator>
  <cp:lastModifiedBy>SYED Shakeeb</cp:lastModifiedBy>
  <dcterms:created xsi:type="dcterms:W3CDTF">2015-06-05T18:17:20Z</dcterms:created>
  <dcterms:modified xsi:type="dcterms:W3CDTF">2023-06-12T05:26:21Z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2023-06-05T08:03:54Z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fd2a4e8a-a9af-4f3f-9679-7116ad241cb4</vt:lpwstr>
  </property>
  <property fmtid="{D5CDD505-2E9C-101B-9397-08002B2CF9AE}" pid="8" name="MSIP_Label_2059aa38-f392-4105-be92-628035578272_ContentBits">
    <vt:lpwstr>0</vt:lpwstr>
  </property>
</Properties>
</file>